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codeName="ThisWorkbook" defaultThemeVersion="166925"/>
  <mc:AlternateContent xmlns:mc="http://schemas.openxmlformats.org/markup-compatibility/2006">
    <mc:Choice Requires="x15">
      <x15ac:absPath xmlns:x15ac="http://schemas.microsoft.com/office/spreadsheetml/2010/11/ac" url="/Users/kristidurbin/Documents/CURRENT-Mar27_2021/PROJECT/OneDrive/"/>
    </mc:Choice>
  </mc:AlternateContent>
  <xr:revisionPtr revIDLastSave="0" documentId="13_ncr:1_{60CFDE68-A433-5A4F-BC53-44A144A95A34}" xr6:coauthVersionLast="47" xr6:coauthVersionMax="47" xr10:uidLastSave="{00000000-0000-0000-0000-000000000000}"/>
  <bookViews>
    <workbookView xWindow="0" yWindow="500" windowWidth="28800" windowHeight="16080" xr2:uid="{FB74D46D-9D04-9E4F-931B-D421AC5D6071}"/>
  </bookViews>
  <sheets>
    <sheet name="Title Page" sheetId="18" r:id="rId1"/>
    <sheet name="Workbook Instructions" sheetId="19" r:id="rId2"/>
    <sheet name="Projected Shares" sheetId="3" r:id="rId3"/>
    <sheet name="Target CSA Variety and Timing" sheetId="6" r:id="rId4"/>
    <sheet name="Crop Plan" sheetId="5" r:id="rId5"/>
    <sheet name="Harvest Log" sheetId="11" r:id="rId6"/>
    <sheet name="Historical Field Rot-Map" sheetId="8" r:id="rId7"/>
    <sheet name="Historical Field Rot-List" sheetId="13" r:id="rId8"/>
    <sheet name="Example Field Map" sheetId="10" r:id="rId9"/>
    <sheet name="Calendar - Field Prep" sheetId="9" r:id="rId10"/>
    <sheet name="Calendar - Greenhouse" sheetId="7" r:id="rId11"/>
    <sheet name="Calendar - Planting" sheetId="16" r:id="rId12"/>
  </sheets>
  <definedNames>
    <definedName name="_xlnm._FilterDatabase" localSheetId="9" hidden="1">'Calendar - Field Prep'!$A$3:$F$3</definedName>
    <definedName name="_xlnm._FilterDatabase" localSheetId="10" hidden="1">'Calendar - Greenhouse'!$A$3:$J$3</definedName>
    <definedName name="_xlnm._FilterDatabase" localSheetId="11" hidden="1">'Calendar - Planting'!$A$3:$G$3</definedName>
    <definedName name="_xlnm._FilterDatabase" localSheetId="4" hidden="1">'Crop Plan'!$A$6:$AK$9</definedName>
    <definedName name="_xlnm._FilterDatabase" localSheetId="5" hidden="1">'Harvest Log'!$A$5:$M$6</definedName>
    <definedName name="_xlnm._FilterDatabase" localSheetId="7" hidden="1">'Historical Field Rot-List'!$A$6:$D$25</definedName>
    <definedName name="_xlnm._FilterDatabase" localSheetId="2" hidden="1">'Projected Shares'!$A$10:$D$841</definedName>
    <definedName name="_xlnm.Print_Area" localSheetId="10">'Calendar - Greenhouse'!$A$1:$J$8</definedName>
    <definedName name="_xlnm.Print_Area" localSheetId="7">'Historical Field Rot-List'!$A:$J</definedName>
    <definedName name="_xlnm.Print_Area" localSheetId="6">'Historical Field Rot-Map'!$A:$P</definedName>
    <definedName name="_xlnm.Print_Titles" localSheetId="10">'Calendar - Greenhouse'!$3:$3</definedName>
    <definedName name="_xlnm.Print_Titles" localSheetId="7">'Historical Field Rot-List'!#REF!</definedName>
    <definedName name="_xlnm.Print_Titles" localSheetId="6">'Historical Field Rot-Map'!$6:$9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11" l="1"/>
  <c r="N5" i="11"/>
  <c r="Q8" i="5"/>
  <c r="Q9" i="5"/>
  <c r="Q7" i="5"/>
  <c r="Q6" i="5"/>
  <c r="J6" i="5"/>
  <c r="F7" i="5" l="1"/>
  <c r="F8" i="5"/>
  <c r="F9" i="5"/>
  <c r="F6" i="5"/>
  <c r="V6" i="5"/>
  <c r="Y6" i="5" s="1"/>
  <c r="T8" i="5"/>
  <c r="T9" i="5"/>
  <c r="T7" i="5"/>
  <c r="G5" i="6" l="1"/>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J6" i="11" l="1"/>
  <c r="J5" i="11"/>
  <c r="D10" i="9"/>
  <c r="B10" i="9"/>
  <c r="D9" i="9"/>
  <c r="C9" i="9"/>
  <c r="B9" i="9"/>
  <c r="C8" i="9"/>
  <c r="B8" i="9"/>
  <c r="D7" i="9"/>
  <c r="B7" i="9"/>
  <c r="D6" i="9"/>
  <c r="B6" i="9"/>
  <c r="D5" i="9"/>
  <c r="B5" i="9"/>
  <c r="D4" i="9"/>
  <c r="B4" i="9"/>
  <c r="I8" i="7" l="1"/>
  <c r="I7" i="7"/>
  <c r="I6" i="7"/>
  <c r="I5" i="7"/>
  <c r="I4" i="7"/>
  <c r="G4" i="6"/>
  <c r="AC9" i="5" l="1"/>
  <c r="P9" i="5"/>
  <c r="J9" i="5"/>
  <c r="K9" i="5" s="1"/>
  <c r="N9" i="5" s="1"/>
  <c r="AC8" i="5"/>
  <c r="AH8" i="5" s="1"/>
  <c r="P8" i="5"/>
  <c r="J8" i="5"/>
  <c r="K8" i="5" s="1"/>
  <c r="N8" i="5" s="1"/>
  <c r="AC7" i="5"/>
  <c r="AH7" i="5" s="1"/>
  <c r="P7" i="5"/>
  <c r="J7" i="5"/>
  <c r="K7" i="5" s="1"/>
  <c r="N7" i="5" s="1"/>
  <c r="AC6" i="5"/>
  <c r="AI6" i="5" s="1"/>
  <c r="P6" i="5"/>
  <c r="K6" i="5"/>
  <c r="N6" i="5" s="1"/>
  <c r="AG6" i="5" l="1"/>
  <c r="R9" i="5"/>
  <c r="V9" i="5" s="1"/>
  <c r="Y9" i="5" s="1"/>
  <c r="R8" i="5"/>
  <c r="R6" i="5"/>
  <c r="T6" i="5" s="1"/>
  <c r="R7" i="5"/>
  <c r="V7" i="5" l="1"/>
  <c r="Y7" i="5" s="1"/>
  <c r="V8" i="5"/>
  <c r="Y8" i="5" s="1"/>
</calcChain>
</file>

<file path=xl/sharedStrings.xml><?xml version="1.0" encoding="utf-8"?>
<sst xmlns="http://schemas.openxmlformats.org/spreadsheetml/2006/main" count="1243" uniqueCount="505">
  <si>
    <t>Brassica</t>
  </si>
  <si>
    <t>Cucurbit</t>
  </si>
  <si>
    <t>Lettuce</t>
  </si>
  <si>
    <t>CSA Date</t>
  </si>
  <si>
    <t>Unit</t>
  </si>
  <si>
    <t>ea</t>
  </si>
  <si>
    <t>Sweet Potatoes</t>
  </si>
  <si>
    <t>lbs</t>
  </si>
  <si>
    <t>Garlic Powder</t>
  </si>
  <si>
    <t>oz</t>
  </si>
  <si>
    <t>head</t>
  </si>
  <si>
    <t>bunch</t>
  </si>
  <si>
    <t>Arugula</t>
  </si>
  <si>
    <t>Popcorn</t>
  </si>
  <si>
    <t>Spinach</t>
  </si>
  <si>
    <t>Garlic Scapes</t>
  </si>
  <si>
    <t>Kale</t>
  </si>
  <si>
    <t>Kohlrabi</t>
  </si>
  <si>
    <t>Lettuce head</t>
  </si>
  <si>
    <t>Braising Mix</t>
  </si>
  <si>
    <t>Rhubarb</t>
  </si>
  <si>
    <t>stalks</t>
  </si>
  <si>
    <t>Yellow Squash</t>
  </si>
  <si>
    <t>Zucchini</t>
  </si>
  <si>
    <t>Broccoli</t>
  </si>
  <si>
    <t>Lettuce Mix</t>
  </si>
  <si>
    <t>Napa Cabbage</t>
  </si>
  <si>
    <t>Green Onions</t>
  </si>
  <si>
    <t>Chard</t>
  </si>
  <si>
    <t>Bok Choy</t>
  </si>
  <si>
    <t>Lettuce head, romaine</t>
  </si>
  <si>
    <t>Beets, cylindra</t>
  </si>
  <si>
    <t>Basil</t>
  </si>
  <si>
    <t>Cucumber, slicing</t>
  </si>
  <si>
    <t>Carrots, bunch</t>
  </si>
  <si>
    <t>Herb, mix (basil/cilantro/other)</t>
  </si>
  <si>
    <t>Beets, chioggia</t>
  </si>
  <si>
    <t>Green Beans</t>
  </si>
  <si>
    <t>Tomatoes</t>
  </si>
  <si>
    <t>Herb, parsley/mint</t>
  </si>
  <si>
    <t>Sweet corn</t>
  </si>
  <si>
    <t>Carrots</t>
  </si>
  <si>
    <t>Garlic</t>
  </si>
  <si>
    <t>Cantaloupe</t>
  </si>
  <si>
    <t>Cucumbers</t>
  </si>
  <si>
    <t>Sweet Corn</t>
  </si>
  <si>
    <t>Leeks</t>
  </si>
  <si>
    <t>Sunflowers</t>
  </si>
  <si>
    <t>Patty Pan Squash</t>
  </si>
  <si>
    <t>Eggplant</t>
  </si>
  <si>
    <t>Sweet Potato greens</t>
  </si>
  <si>
    <t>Watermelon</t>
  </si>
  <si>
    <t>Edamame</t>
  </si>
  <si>
    <t>Cabbage, green</t>
  </si>
  <si>
    <t>each</t>
  </si>
  <si>
    <t>Peppers</t>
  </si>
  <si>
    <t>Herb</t>
  </si>
  <si>
    <t>Radish</t>
  </si>
  <si>
    <t>Beets, red ace</t>
  </si>
  <si>
    <t>Pie Pumpkins</t>
  </si>
  <si>
    <t>Fennel bulb</t>
  </si>
  <si>
    <t>Cabbage, red</t>
  </si>
  <si>
    <t>Turnips, Hakurei</t>
  </si>
  <si>
    <t>Celery</t>
  </si>
  <si>
    <t>Beets, gold</t>
  </si>
  <si>
    <t>Collards</t>
  </si>
  <si>
    <t>Ginger</t>
  </si>
  <si>
    <t>Cabbage, savoy</t>
  </si>
  <si>
    <t>Beets, mix</t>
  </si>
  <si>
    <t>Turmeric</t>
  </si>
  <si>
    <t>Brussels Sprouts</t>
  </si>
  <si>
    <t>stalk</t>
  </si>
  <si>
    <t>Potatoes</t>
  </si>
  <si>
    <t>Beets</t>
  </si>
  <si>
    <t>1.)</t>
  </si>
  <si>
    <t>2.)</t>
  </si>
  <si>
    <t>3.)</t>
  </si>
  <si>
    <t>4.)</t>
  </si>
  <si>
    <t>5.)</t>
  </si>
  <si>
    <t>6.)</t>
  </si>
  <si>
    <t>7.)</t>
  </si>
  <si>
    <t>8.)</t>
  </si>
  <si>
    <t>9.)</t>
  </si>
  <si>
    <t xml:space="preserve">Crop </t>
  </si>
  <si>
    <t>Variety</t>
  </si>
  <si>
    <t>Source</t>
  </si>
  <si>
    <t>DTM</t>
  </si>
  <si>
    <t>Notes</t>
  </si>
  <si>
    <t xml:space="preserve">
</t>
  </si>
  <si>
    <t>CSA Date Minus DTM</t>
  </si>
  <si>
    <t>This color denotes from TRANSPLANT</t>
  </si>
  <si>
    <t>This color denotes from DIRECT SEED</t>
  </si>
  <si>
    <t>Fall</t>
  </si>
  <si>
    <t>T</t>
  </si>
  <si>
    <t>Bare</t>
  </si>
  <si>
    <t>Prospera</t>
  </si>
  <si>
    <t>DS</t>
  </si>
  <si>
    <t>Touchstone Gold</t>
  </si>
  <si>
    <t>N</t>
  </si>
  <si>
    <t>Greenback</t>
  </si>
  <si>
    <t>SW</t>
  </si>
  <si>
    <t>Parade</t>
  </si>
  <si>
    <t>King Richard</t>
  </si>
  <si>
    <t>Allstar</t>
  </si>
  <si>
    <t>Wildfire</t>
  </si>
  <si>
    <t>Butterflay</t>
  </si>
  <si>
    <t>Responder</t>
  </si>
  <si>
    <t>Tomato</t>
  </si>
  <si>
    <t>Beans</t>
  </si>
  <si>
    <t>Braising Greens</t>
  </si>
  <si>
    <t>Cabbage</t>
  </si>
  <si>
    <t>Cauliflower</t>
  </si>
  <si>
    <t>Corn</t>
  </si>
  <si>
    <t>Fennel</t>
  </si>
  <si>
    <t>Ginger, Baby</t>
  </si>
  <si>
    <t>Greens, Kale/Collards</t>
  </si>
  <si>
    <t>Greens, Salad</t>
  </si>
  <si>
    <t>Herbs, Summer Annual</t>
  </si>
  <si>
    <t>Lettuce, Head</t>
  </si>
  <si>
    <t>Muskmelon (Cantaloupe)</t>
  </si>
  <si>
    <t>Onion, Bulb</t>
  </si>
  <si>
    <t>Potatoes, Sweet</t>
  </si>
  <si>
    <t>Squash, Summer</t>
  </si>
  <si>
    <t>Squash, Winter</t>
  </si>
  <si>
    <t>Turnip</t>
  </si>
  <si>
    <t>Onion, Yellow</t>
  </si>
  <si>
    <t>Expression pelleted  (NOP compliant)</t>
  </si>
  <si>
    <t>Green Onion</t>
  </si>
  <si>
    <t>6 sds/cell</t>
  </si>
  <si>
    <t>yellow bin</t>
  </si>
  <si>
    <t>Pepper, Bell, orange</t>
  </si>
  <si>
    <t>Milena</t>
  </si>
  <si>
    <t>Winter Squash, Acorn</t>
  </si>
  <si>
    <t>Winter Squash, Butternut</t>
  </si>
  <si>
    <t>Winter Squash, Delicata</t>
  </si>
  <si>
    <t>Winter Squash, Honeynut</t>
  </si>
  <si>
    <t>Winter Squash, Spaghetti</t>
  </si>
  <si>
    <t>Radish, watermelon</t>
  </si>
  <si>
    <t>2015-2016</t>
  </si>
  <si>
    <t>2016-2017</t>
  </si>
  <si>
    <t>2017-2018</t>
  </si>
  <si>
    <t>2018-2019</t>
  </si>
  <si>
    <t>2019-2020</t>
  </si>
  <si>
    <t>Summer</t>
  </si>
  <si>
    <t>S</t>
  </si>
  <si>
    <t>N➤</t>
  </si>
  <si>
    <t>crop</t>
  </si>
  <si>
    <t>Clover interseed</t>
  </si>
  <si>
    <t>Sudex</t>
  </si>
  <si>
    <t>WVC</t>
  </si>
  <si>
    <t>Clover/SunnHemp/Sudex</t>
  </si>
  <si>
    <t>Crimson Clover</t>
  </si>
  <si>
    <t>Crimson/W Rye/W Barley/H Vetch</t>
  </si>
  <si>
    <t>Cover Crop</t>
  </si>
  <si>
    <t>A-5</t>
  </si>
  <si>
    <t>Wheat/ Vetch/ Crimson Clover</t>
  </si>
  <si>
    <t>Summer Squash 1</t>
  </si>
  <si>
    <t>Onion 2020</t>
  </si>
  <si>
    <t>Annual/Winter Rye/Clover LM</t>
  </si>
  <si>
    <t>Cabbage/Cauliflower</t>
  </si>
  <si>
    <t>Broccoli/Arugula</t>
  </si>
  <si>
    <t>A-6</t>
  </si>
  <si>
    <t>Summer Squash</t>
  </si>
  <si>
    <t>Rye LM</t>
  </si>
  <si>
    <t>Onion</t>
  </si>
  <si>
    <t>Oats/Peas/Clover</t>
  </si>
  <si>
    <t>Beet1</t>
  </si>
  <si>
    <t>Brass</t>
  </si>
  <si>
    <t>Clover/Sudex/SunnHemp</t>
  </si>
  <si>
    <t>Lett2</t>
  </si>
  <si>
    <t>Cucumber</t>
  </si>
  <si>
    <t>Green Bean</t>
  </si>
  <si>
    <t>A-7</t>
  </si>
  <si>
    <t>A-8</t>
  </si>
  <si>
    <t>Crops</t>
  </si>
  <si>
    <t>B-3</t>
  </si>
  <si>
    <t>Cilantro/Dill</t>
  </si>
  <si>
    <t>B-4</t>
  </si>
  <si>
    <t>Brassicas</t>
  </si>
  <si>
    <t>Rye Living Mulch</t>
  </si>
  <si>
    <t>B-7</t>
  </si>
  <si>
    <t>Plastic</t>
  </si>
  <si>
    <t>3-4</t>
  </si>
  <si>
    <t>3-5</t>
  </si>
  <si>
    <t>3-10</t>
  </si>
  <si>
    <t>Location</t>
  </si>
  <si>
    <t>Spade</t>
  </si>
  <si>
    <t>First Planting</t>
  </si>
  <si>
    <t>Half Field - See Maps</t>
  </si>
  <si>
    <t>2-1</t>
  </si>
  <si>
    <t>You Pick - See Map</t>
  </si>
  <si>
    <t>PLAN:</t>
  </si>
  <si>
    <t>Field:</t>
  </si>
  <si>
    <t>Bed:</t>
  </si>
  <si>
    <t>Crop:</t>
  </si>
  <si>
    <t>Variety:</t>
  </si>
  <si>
    <t>Date:</t>
  </si>
  <si>
    <t>T/DS:</t>
  </si>
  <si>
    <t>Rows:</t>
  </si>
  <si>
    <t>Spacing:</t>
  </si>
  <si>
    <t>1.5"</t>
  </si>
  <si>
    <t>96, 2.5</t>
  </si>
  <si>
    <t>22-22</t>
  </si>
  <si>
    <t>Red Ace or Red Cloud</t>
  </si>
  <si>
    <t>1.2"</t>
  </si>
  <si>
    <t>144, 2.5</t>
  </si>
  <si>
    <t>17-20</t>
  </si>
  <si>
    <t>0.6"</t>
  </si>
  <si>
    <t>180, 0.8</t>
  </si>
  <si>
    <t xml:space="preserve"> 22-17</t>
  </si>
  <si>
    <t>Calypso/Bouquet</t>
  </si>
  <si>
    <t xml:space="preserve"> 0.8" / 1.2"</t>
  </si>
  <si>
    <t>180, 0.8/96, 2.5</t>
  </si>
  <si>
    <t>17-18 / 22-17</t>
  </si>
  <si>
    <t>46/46</t>
  </si>
  <si>
    <t>NOTES:</t>
  </si>
  <si>
    <t>W</t>
  </si>
  <si>
    <t>E</t>
  </si>
  <si>
    <t>ACTUAL:</t>
  </si>
  <si>
    <t># Transplants:</t>
  </si>
  <si>
    <t>Field</t>
  </si>
  <si>
    <t>BA0958</t>
  </si>
  <si>
    <t>646.2</t>
  </si>
  <si>
    <t>Winter-Spring</t>
  </si>
  <si>
    <t xml:space="preserve">Fall </t>
  </si>
  <si>
    <t>Sunn Hemp residue</t>
  </si>
  <si>
    <t>Winter Rye/Clover</t>
  </si>
  <si>
    <t>Field Name</t>
  </si>
  <si>
    <t>Bed Name</t>
  </si>
  <si>
    <t>Historical Field Rotations: Map View</t>
  </si>
  <si>
    <t>Historical Field Rotations: List View</t>
  </si>
  <si>
    <t>Year</t>
  </si>
  <si>
    <t>Sweet Potato, Herb, Cucurbit</t>
  </si>
  <si>
    <t>double cropped</t>
  </si>
  <si>
    <t>Carrot, Lettuce</t>
  </si>
  <si>
    <t>Bean, Cucurbit</t>
  </si>
  <si>
    <t>Spinach, Lettuce, Carrot, Beet, Brassica</t>
  </si>
  <si>
    <t>Brassica, Lettuce, Beet, Herb</t>
  </si>
  <si>
    <t>Beet, Bean</t>
  </si>
  <si>
    <t>Brassica, Lettuce</t>
  </si>
  <si>
    <t>Crop Categories</t>
  </si>
  <si>
    <t>Staples</t>
  </si>
  <si>
    <t>Greens</t>
  </si>
  <si>
    <t>Storage</t>
  </si>
  <si>
    <t>Fruits &amp; Herbs</t>
  </si>
  <si>
    <t>Specialty &amp; Other</t>
  </si>
  <si>
    <t xml:space="preserve"> </t>
  </si>
  <si>
    <t>Wildfire Lettuce Mix</t>
  </si>
  <si>
    <t>Tstone Gold(1/2) &amp; Red Ace (1/2)</t>
  </si>
  <si>
    <t>Settings: Seed Plate</t>
  </si>
  <si>
    <t>CSA Planning: Target Crop Frequency and Timing</t>
  </si>
  <si>
    <t>2015-2020</t>
  </si>
  <si>
    <t>List view is a simplified version of the map view of crop rotation. It focuses on botanical families broadly and is a fast way to track crop rotations without getting too involved with in-field variations.</t>
  </si>
  <si>
    <t>Two Types of Historical Field Rotation Visuals - Map View and List View (below)</t>
  </si>
  <si>
    <t>N/A</t>
  </si>
  <si>
    <t>Tomatoes, green</t>
  </si>
  <si>
    <t>University of Kentucky College of Agriculture, Food, and Environment</t>
  </si>
  <si>
    <t>Department of Horticulture</t>
  </si>
  <si>
    <t>Organic Farming Unit</t>
  </si>
  <si>
    <t>Community Supported Agriculture (CSA) Production Manual of the Organic Farming Unit at the University of Kentucky</t>
  </si>
  <si>
    <t>Complete worksheet "Projected Shares."</t>
  </si>
  <si>
    <t>a.)</t>
  </si>
  <si>
    <t>Workbook Instructions</t>
  </si>
  <si>
    <t>UK-CSA Share &amp; Field Planner</t>
  </si>
  <si>
    <r>
      <t xml:space="preserve">Directions for use of the Share &amp; Field Planning Workbook are found on the worksheet titled </t>
    </r>
    <r>
      <rPr>
        <i/>
        <sz val="12"/>
        <color theme="1"/>
        <rFont val="Times New Roman"/>
        <family val="1"/>
      </rPr>
      <t>Workbook Instructions</t>
    </r>
    <r>
      <rPr>
        <sz val="12"/>
        <color theme="1"/>
        <rFont val="Times New Roman"/>
        <family val="1"/>
      </rPr>
      <t>.</t>
    </r>
  </si>
  <si>
    <t>Quantity</t>
  </si>
  <si>
    <t>Fill in date of CSA distributions in Column A.</t>
  </si>
  <si>
    <t>b.)</t>
  </si>
  <si>
    <t>c.)</t>
  </si>
  <si>
    <t>Fill in quantity of share items in Column C.</t>
  </si>
  <si>
    <t>d.)</t>
  </si>
  <si>
    <t>Indicate units for share quantities in Column D.</t>
  </si>
  <si>
    <t>e.)</t>
  </si>
  <si>
    <t>Color-coding can be done using the reference at the top of the sheet to visualize variety within the shares each week. Use filter functions at share list header to filter by item in Column B. Click the cell at top left with color desired, click "Format Painter," and then click all crops that fall into that category in the filtered list. Repeat for each item to color-code.</t>
  </si>
  <si>
    <t>Fill in planned share items in Column B.</t>
  </si>
  <si>
    <t>Projected Items</t>
  </si>
  <si>
    <t>Some crops will satisfy more than 1 category. The week's projection is a mix of all or nearly all the categories, therefore a crop may change categories for a given week. For example, lettuce satisfies the Staples category while another week it satisfies the Greens category.</t>
  </si>
  <si>
    <t>Broccoli, Sprouting</t>
  </si>
  <si>
    <t>Lettuce, Butterhead</t>
  </si>
  <si>
    <t>Herb, plant</t>
  </si>
  <si>
    <t>Pepper, Specialty, Banana/Shishito mix</t>
  </si>
  <si>
    <t>Pepper, Bell</t>
  </si>
  <si>
    <t>Peppers, Specialty, Hot Mix</t>
  </si>
  <si>
    <t>Kale, baby</t>
  </si>
  <si>
    <t>Pepper, Bullhorn</t>
  </si>
  <si>
    <t>Cabbage, specialty</t>
  </si>
  <si>
    <t>Cauliflower, romanesco</t>
  </si>
  <si>
    <t>Cauliflower, white</t>
  </si>
  <si>
    <t>Cucumber, picking</t>
  </si>
  <si>
    <t>Cucumber, pickling</t>
  </si>
  <si>
    <t>Green Beans, Flat Pod</t>
  </si>
  <si>
    <t>Garlic, fresh</t>
  </si>
  <si>
    <t>Onion, fresh</t>
  </si>
  <si>
    <t>Herb, cilantro, dill, fennel</t>
  </si>
  <si>
    <t>Herb, dill, cilantro, other</t>
  </si>
  <si>
    <t>Herb, dill</t>
  </si>
  <si>
    <t>Herb, basil</t>
  </si>
  <si>
    <t>Herb, cilantro</t>
  </si>
  <si>
    <t>Lettuce head, batavian</t>
  </si>
  <si>
    <t>Lettuce head/Mix</t>
  </si>
  <si>
    <t>Lettuce head/mix</t>
  </si>
  <si>
    <t>Pepper, mixed</t>
  </si>
  <si>
    <t>Herb, parsley</t>
  </si>
  <si>
    <t>Pepper, Specialty, Hot Mix</t>
  </si>
  <si>
    <t>Turnips, Purple Top</t>
  </si>
  <si>
    <t>Onion, red</t>
  </si>
  <si>
    <t>Onion, mixed</t>
  </si>
  <si>
    <t>Potato, Butterball</t>
  </si>
  <si>
    <t>Potato, Chieftain</t>
  </si>
  <si>
    <t>Potato, Elba</t>
  </si>
  <si>
    <t>Potato, Kennebec</t>
  </si>
  <si>
    <t>Potato, Magic Molly</t>
  </si>
  <si>
    <t>Onion, yellow</t>
  </si>
  <si>
    <t>Potato, Red Gold</t>
  </si>
  <si>
    <t>CSA Distribution, by week</t>
  </si>
  <si>
    <t>Actual in year prior</t>
  </si>
  <si>
    <t>Earliest Share Week, Spring/Summer</t>
  </si>
  <si>
    <t>Earliest Share Week, Summer/Fall</t>
  </si>
  <si>
    <t>Latest Share Week, Spring/Summer</t>
  </si>
  <si>
    <t>Latest Share Week, Summer/Fall</t>
  </si>
  <si>
    <t>Target Times in CSA</t>
  </si>
  <si>
    <t>Complete worksheet "Target CSA Variety and Timing."</t>
  </si>
  <si>
    <t>Complete list of crop types in Column A.</t>
  </si>
  <si>
    <t>Decide on preferred number of times for the item to be included in shares for members. This number is based on member surveys, preference, and/or demand or profitability. Record target number of weeks for the item Column F.</t>
  </si>
  <si>
    <r>
      <t xml:space="preserve">In Columns H-AC, look at prior year's CSA shares. Indicate "1" when item was given to everyone that week. Indicate "0.5" if item was given to only some members and/or was a choice item that week. Totals will be added in Column G. Compare totals to target. Note any large disrepancies. Adjust </t>
    </r>
    <r>
      <rPr>
        <i/>
        <sz val="12"/>
        <color theme="1"/>
        <rFont val="Times New Roman"/>
        <family val="1"/>
      </rPr>
      <t>Crop Plan</t>
    </r>
    <r>
      <rPr>
        <sz val="12"/>
        <color theme="1"/>
        <rFont val="Times New Roman"/>
        <family val="1"/>
      </rPr>
      <t xml:space="preserve"> for earlier or later plantings, or additional quantities if needed to get closer to target.</t>
    </r>
  </si>
  <si>
    <r>
      <t xml:space="preserve">Update week numbers in Columns B-E based on historical yields for earliest in shares and latest in shares for spring/summer and summer/fall. Compare these values to </t>
    </r>
    <r>
      <rPr>
        <i/>
        <sz val="12"/>
        <color theme="1"/>
        <rFont val="Times New Roman"/>
        <family val="1"/>
      </rPr>
      <t>Projected Shares</t>
    </r>
    <r>
      <rPr>
        <sz val="12"/>
        <color theme="1"/>
        <rFont val="Times New Roman"/>
        <family val="1"/>
      </rPr>
      <t xml:space="preserve"> and adjust timing of items in </t>
    </r>
    <r>
      <rPr>
        <i/>
        <sz val="12"/>
        <color theme="1"/>
        <rFont val="Times New Roman"/>
        <family val="1"/>
      </rPr>
      <t>Projected Shares</t>
    </r>
    <r>
      <rPr>
        <sz val="12"/>
        <color theme="1"/>
        <rFont val="Times New Roman"/>
        <family val="1"/>
      </rPr>
      <t xml:space="preserve"> if needed.</t>
    </r>
  </si>
  <si>
    <r>
      <rPr>
        <sz val="12"/>
        <color rgb="FF000000"/>
        <rFont val="Times New Roman"/>
        <family val="1"/>
      </rPr>
      <t xml:space="preserve">Dates and Crops from </t>
    </r>
    <r>
      <rPr>
        <i/>
        <sz val="12"/>
        <color rgb="FF000000"/>
        <rFont val="Times New Roman"/>
        <family val="1"/>
      </rPr>
      <t>Projected Shares</t>
    </r>
  </si>
  <si>
    <t>Complete worksheet "Crop Plan."</t>
  </si>
  <si>
    <r>
      <t xml:space="preserve">Use values from </t>
    </r>
    <r>
      <rPr>
        <i/>
        <sz val="12"/>
        <color theme="1"/>
        <rFont val="Times New Roman"/>
        <family val="1"/>
      </rPr>
      <t>Projected Shares, Column C and D,</t>
    </r>
    <r>
      <rPr>
        <sz val="12"/>
        <color theme="1"/>
        <rFont val="Times New Roman"/>
        <family val="1"/>
      </rPr>
      <t xml:space="preserve"> to fill in Desired Amount Per Share and Units, Columns H, I.</t>
    </r>
  </si>
  <si>
    <t>Update cell J4 (yellow highlight) with expected member number for the upcoming year. For this template, 275 is the value for the Main Season CSA. The 275 value is the sum of 250 CSA members projected plus a 25 member buffer for farm stand sales.</t>
  </si>
  <si>
    <t>From Projected Shares</t>
  </si>
  <si>
    <t>Number selected from yield data in Actual DTM and Crop Handbook</t>
  </si>
  <si>
    <t>Calculated value</t>
  </si>
  <si>
    <t>Exact calculation</t>
  </si>
  <si>
    <t>Selected value based on Col N</t>
  </si>
  <si>
    <t>Calculated value with 18% buffer</t>
  </si>
  <si>
    <t>= row feet</t>
  </si>
  <si>
    <t>Use to complete Historical Rotation, Field Maps, and Direct Seeding or Transplanting Calendars.</t>
  </si>
  <si>
    <t>Weeks to grow + 1 week to harden off</t>
  </si>
  <si>
    <t>Date transferred to Calendar - Greenhouse Production</t>
  </si>
  <si>
    <t>If NO, list 3 other sources that also do not have it organic.</t>
  </si>
  <si>
    <t>No (JSS, HM, SESE)</t>
  </si>
  <si>
    <t>Inventory</t>
  </si>
  <si>
    <t>Inventory, Seed Company abbreviation, or C&amp;C for cut &amp; come again crops.</t>
  </si>
  <si>
    <t>C&amp;C</t>
  </si>
  <si>
    <t>Any changes are noted for track back.</t>
  </si>
  <si>
    <t>Seed or plant quantity per row</t>
  </si>
  <si>
    <t>Yield per row foot per harvest</t>
  </si>
  <si>
    <t>Planned amount per share per week</t>
  </si>
  <si>
    <t>Needed yield per harvest</t>
  </si>
  <si>
    <t>Row feet needed per week</t>
  </si>
  <si>
    <t>Number rows per bed</t>
  </si>
  <si>
    <t>Rows needed</t>
  </si>
  <si>
    <t>Rows for field plan</t>
  </si>
  <si>
    <t>Beds for field plan</t>
  </si>
  <si>
    <t>Total row feet planted</t>
  </si>
  <si>
    <t>Field assigned</t>
  </si>
  <si>
    <t>Total seeds or plants needed in field</t>
  </si>
  <si>
    <t>Final tray size</t>
  </si>
  <si>
    <t>Trays needed</t>
  </si>
  <si>
    <t>Transplant (T) or Direct Seed (DS)</t>
  </si>
  <si>
    <t>Plant spacing (inches)</t>
  </si>
  <si>
    <t>CSA date</t>
  </si>
  <si>
    <t>CSA week</t>
  </si>
  <si>
    <t>Crop Plan</t>
  </si>
  <si>
    <t>Year:</t>
  </si>
  <si>
    <t>No direct seed date needed for C&amp;C.</t>
  </si>
  <si>
    <t>Organic status</t>
  </si>
  <si>
    <t>Plant date calc</t>
  </si>
  <si>
    <t>Latest planting date</t>
  </si>
  <si>
    <t>Earliest planting date</t>
  </si>
  <si>
    <t>Transplant age</t>
  </si>
  <si>
    <t>Seed to flat, planned</t>
  </si>
  <si>
    <t>Direct Seed date, planned</t>
  </si>
  <si>
    <t>Transplant date, planned</t>
  </si>
  <si>
    <t>Seed amount to buy per variety</t>
  </si>
  <si>
    <t>Seed in inventory</t>
  </si>
  <si>
    <t>Minimum seed amount needed</t>
  </si>
  <si>
    <t>Trays, actual</t>
  </si>
  <si>
    <t>Subtract 5 days for early planting with cool soil temperatures.</t>
  </si>
  <si>
    <t>= share number</t>
  </si>
  <si>
    <t>System: Bare, Plastic, Bio</t>
  </si>
  <si>
    <t>CSA date - planned</t>
  </si>
  <si>
    <t>Actual row feet planted</t>
  </si>
  <si>
    <t>Direct seed date, actual</t>
  </si>
  <si>
    <t>Transplant date, actual</t>
  </si>
  <si>
    <t>Harvest date, actual</t>
  </si>
  <si>
    <t>Actual DTM</t>
  </si>
  <si>
    <t>Harvested amount</t>
  </si>
  <si>
    <t>Units of harvested amount</t>
  </si>
  <si>
    <t>Row feet harvested</t>
  </si>
  <si>
    <r>
      <t xml:space="preserve">Use this value to update or create a new average on the </t>
    </r>
    <r>
      <rPr>
        <i/>
        <sz val="10"/>
        <color rgb="FF000000"/>
        <rFont val="Times New Roman"/>
        <family val="1"/>
      </rPr>
      <t>Crop Plan</t>
    </r>
    <r>
      <rPr>
        <sz val="10"/>
        <color rgb="FF000000"/>
        <rFont val="Times New Roman"/>
        <family val="1"/>
      </rPr>
      <t xml:space="preserve"> in Column G.</t>
    </r>
  </si>
  <si>
    <r>
      <t xml:space="preserve">Use this value to update seeding and planting planned dates on the </t>
    </r>
    <r>
      <rPr>
        <i/>
        <sz val="10"/>
        <color rgb="FF000000"/>
        <rFont val="Times New Roman"/>
        <family val="1"/>
      </rPr>
      <t>Crop Plan</t>
    </r>
    <r>
      <rPr>
        <sz val="10"/>
        <color rgb="FF000000"/>
        <rFont val="Times New Roman"/>
        <family val="1"/>
      </rPr>
      <t xml:space="preserve"> in Columns AH, AI.</t>
    </r>
  </si>
  <si>
    <t>These dates are taken from the actual Field Maps</t>
  </si>
  <si>
    <t>This value is taken from the actual Field Maps</t>
  </si>
  <si>
    <r>
      <t xml:space="preserve">This date is from the </t>
    </r>
    <r>
      <rPr>
        <i/>
        <sz val="10"/>
        <color rgb="FF000000"/>
        <rFont val="Times New Roman"/>
        <family val="1"/>
      </rPr>
      <t>Projected Shares</t>
    </r>
    <r>
      <rPr>
        <sz val="10"/>
        <color rgb="FF000000"/>
        <rFont val="Times New Roman"/>
        <family val="1"/>
      </rPr>
      <t xml:space="preserve"> for current year
</t>
    </r>
  </si>
  <si>
    <t>Projected Shares</t>
  </si>
  <si>
    <t>Harvest Log: Actual Harvest Date, DTM, and Yield</t>
  </si>
  <si>
    <t>Sprockets</t>
  </si>
  <si>
    <t>Fertilizer</t>
  </si>
  <si>
    <t>Field Preparation Calendar</t>
  </si>
  <si>
    <t>Drip</t>
  </si>
  <si>
    <t>Seed 2 seeds per cell for germination in 162.</t>
  </si>
  <si>
    <t>Calendar - Greenhouse Production</t>
  </si>
  <si>
    <t>See notes</t>
  </si>
  <si>
    <t>Place in bins with potting media upon receipt of seed in mail.</t>
  </si>
  <si>
    <t>Crop</t>
  </si>
  <si>
    <t>Plant/Seed Date</t>
  </si>
  <si>
    <t>Calendar - Direct Seeding and Transplanting</t>
  </si>
  <si>
    <t>Transplant or Direct Seed</t>
  </si>
  <si>
    <t>Bed Quantity</t>
  </si>
  <si>
    <t>Expression</t>
  </si>
  <si>
    <t>Adjust planting date to align with Onions</t>
  </si>
  <si>
    <t>Water wheel</t>
  </si>
  <si>
    <t>Pepper</t>
  </si>
  <si>
    <t>M1-3</t>
  </si>
  <si>
    <t>Hand plant</t>
  </si>
  <si>
    <t>B-2</t>
  </si>
  <si>
    <t>Hawaiian Red</t>
  </si>
  <si>
    <t>Solar</t>
  </si>
  <si>
    <t>Furrows for the rows</t>
  </si>
  <si>
    <t>VegiMacc</t>
  </si>
  <si>
    <t>Allstar Gourmet</t>
  </si>
  <si>
    <t>5-4</t>
  </si>
  <si>
    <t>Do not singulate seed</t>
  </si>
  <si>
    <t>5-7</t>
  </si>
  <si>
    <t>Cover at planting</t>
  </si>
  <si>
    <r>
      <t xml:space="preserve">Copy all dates and crops from </t>
    </r>
    <r>
      <rPr>
        <i/>
        <sz val="12"/>
        <color theme="1"/>
        <rFont val="Times New Roman"/>
        <family val="1"/>
      </rPr>
      <t>Projected Shares</t>
    </r>
    <r>
      <rPr>
        <sz val="12"/>
        <color theme="1"/>
        <rFont val="Times New Roman"/>
        <family val="1"/>
      </rPr>
      <t xml:space="preserve"> sheet into Columns B and C. Sort by date, Column B, or crop, Column C. (based on planning preference). Input CSA week in Column A, if helpful. Input season year in cell B2.</t>
    </r>
  </si>
  <si>
    <r>
      <t xml:space="preserve">Fill in crop details (Transplant or Direct Seed, plant spacing, rows/bed, planting system) in Columns D, E, L, and M. Use </t>
    </r>
    <r>
      <rPr>
        <i/>
        <sz val="12"/>
        <color theme="1"/>
        <rFont val="Times New Roman"/>
        <family val="1"/>
      </rPr>
      <t>Crop Handbook</t>
    </r>
    <r>
      <rPr>
        <sz val="12"/>
        <color theme="1"/>
        <rFont val="Times New Roman"/>
        <family val="1"/>
      </rPr>
      <t xml:space="preserve"> as reference or the prior year's </t>
    </r>
    <r>
      <rPr>
        <i/>
        <sz val="12"/>
        <color theme="1"/>
        <rFont val="Times New Roman"/>
        <family val="1"/>
      </rPr>
      <t>Crop Plan</t>
    </r>
    <r>
      <rPr>
        <sz val="12"/>
        <color theme="1"/>
        <rFont val="Times New Roman"/>
        <family val="1"/>
      </rPr>
      <t>.</t>
    </r>
  </si>
  <si>
    <r>
      <t xml:space="preserve">Update Column G with expected yield per row foot. Use worksheet </t>
    </r>
    <r>
      <rPr>
        <i/>
        <sz val="12"/>
        <color theme="1"/>
        <rFont val="Times New Roman"/>
        <family val="1"/>
      </rPr>
      <t>Harvest Log</t>
    </r>
    <r>
      <rPr>
        <sz val="12"/>
        <color theme="1"/>
        <rFont val="Times New Roman"/>
        <family val="1"/>
      </rPr>
      <t xml:space="preserve"> to calculate harvest yield for each type of crop. If yields vary greatly across multiple plantings from the prior year, calculate an average between the </t>
    </r>
    <r>
      <rPr>
        <i/>
        <sz val="12"/>
        <color theme="1"/>
        <rFont val="Times New Roman"/>
        <family val="1"/>
      </rPr>
      <t>Crop Handbook</t>
    </r>
    <r>
      <rPr>
        <sz val="12"/>
        <color theme="1"/>
        <rFont val="Times New Roman"/>
        <family val="1"/>
      </rPr>
      <t xml:space="preserve"> and the actual yields from last season.</t>
    </r>
  </si>
  <si>
    <t>f.)</t>
  </si>
  <si>
    <t>Update cell F4 with row feet per bed in a standard field. This is a single row value.</t>
  </si>
  <si>
    <t>g.)</t>
  </si>
  <si>
    <t>Based on rows needed calculated in Column N, choose a sensible number of rows that will make sense from a field planning perspective, and input in Column O.</t>
  </si>
  <si>
    <t>h.)</t>
  </si>
  <si>
    <t>For transplanted crops, fill in the final greenhouse tray size in Column S. Leave blank if direct seeded.</t>
  </si>
  <si>
    <t>i.)</t>
  </si>
  <si>
    <t>Calculated trays is in Column T. Choose a sensible value by rounding up or down and input in Column U. If unsure, always round up for a larger buffer.</t>
  </si>
  <si>
    <t>j.)</t>
  </si>
  <si>
    <t>Research varieties, reference seed inventory, and fill in the chosen variety for the planting in Column W.</t>
  </si>
  <si>
    <t>k.)</t>
  </si>
  <si>
    <t>If seed is in inventory, estimate the number of seeds and input in Column X.</t>
  </si>
  <si>
    <t>l.)</t>
  </si>
  <si>
    <t>If seed will need to be purchased, this will be indicated in Column Y. Indicate Source of seed in Column Z. If seed is organic, input YES in Column AA. If seed is not organic, input NO in Column AA. Include notes listing 3 other seed companies that were checked which also did not have the seed variety available in organic. This step is for recordkeeping for the OSP.</t>
  </si>
  <si>
    <t>m.)</t>
  </si>
  <si>
    <t>Input days to maturity in Column AB. If DTM is from seed, color code the column orange. If DTM is from transplant, color code the column blue. This color coded reference serves as a reminder to double check planting and seeding dates are accurate with DTM based on seeding or transplanting.</t>
  </si>
  <si>
    <t>n.)</t>
  </si>
  <si>
    <r>
      <t xml:space="preserve">The earliest planting date is inputted from the </t>
    </r>
    <r>
      <rPr>
        <i/>
        <sz val="12"/>
        <color theme="1"/>
        <rFont val="Times New Roman"/>
        <family val="1"/>
      </rPr>
      <t>Crop Handbook</t>
    </r>
    <r>
      <rPr>
        <sz val="12"/>
        <color theme="1"/>
        <rFont val="Times New Roman"/>
        <family val="1"/>
      </rPr>
      <t xml:space="preserve"> in Column AD, and the latest planting date in Column AE. These columns are also color coded to indicate if dates are related to seeding or transplanting. This color coded reference serves as a reminder to check the planned dates align withint the recommended time frames. If no early and late dates are available, these columns are left blank.</t>
    </r>
  </si>
  <si>
    <t>o.)</t>
  </si>
  <si>
    <t>For transplanted crops, fill in the transplant age in weeks in Column AF. This is how many weeks the plant will stay in the greenhouse. This should include 1 week for hardening off.</t>
  </si>
  <si>
    <t>p.)</t>
  </si>
  <si>
    <t xml:space="preserve">For all crops, choose a planting date. For direct seed, use Column AH. For transplanting, use Column AI. The greenhouse seeding date in Column AG will be calculated. Reference historical planting/harvest dates and DTM in years prior for crops to determine best dates. Include any notes in Column AK to explain modifications to planting date from calculated date. </t>
  </si>
  <si>
    <t>Complete worksheet "Harvest Log."</t>
  </si>
  <si>
    <r>
      <t xml:space="preserve">Input CSA week in Column A and the intended CSA distribution date in Column B. This value aligns with the dates in Column A of the </t>
    </r>
    <r>
      <rPr>
        <i/>
        <sz val="12"/>
        <color theme="1"/>
        <rFont val="Times New Roman"/>
        <family val="1"/>
      </rPr>
      <t>Projected Shares</t>
    </r>
    <r>
      <rPr>
        <sz val="12"/>
        <color theme="1"/>
        <rFont val="Times New Roman"/>
        <family val="1"/>
      </rPr>
      <t xml:space="preserve"> sheet from that year.</t>
    </r>
  </si>
  <si>
    <t>Input Crop in Column C, field harvested from in Column D, actual row feet planted in the field in Column E, and the variety in Column F.</t>
  </si>
  <si>
    <t>Reference the field maps for the actual date of seeding or planting, and input these dates in either Column G or Column H, respectively.</t>
  </si>
  <si>
    <r>
      <t xml:space="preserve">Input the actual harvest date in Column I. The actual days to harvest is calculated in Column J. This value is the actual DTM. Use this value to check those used in the workshet </t>
    </r>
    <r>
      <rPr>
        <i/>
        <sz val="12"/>
        <color theme="1"/>
        <rFont val="Times New Roman"/>
        <family val="1"/>
      </rPr>
      <t>Crop Plan,</t>
    </r>
    <r>
      <rPr>
        <sz val="12"/>
        <color theme="1"/>
        <rFont val="Times New Roman"/>
        <family val="1"/>
      </rPr>
      <t xml:space="preserve"> in the DTM and seeding/planting dates in Columns AB, AH, and AI respectively.</t>
    </r>
  </si>
  <si>
    <t>Input the harvested amount in Column K. Indicate units in Column L.</t>
  </si>
  <si>
    <t>Input the total row feet harvested in Column M. This value should not be greater than Column E, but may not equal this column if only a partial harvest occurred.</t>
  </si>
  <si>
    <t>The yield per row foot is calculated in Column N.</t>
  </si>
  <si>
    <t>Complete worksheets "Historical Field Rot-Map" and "Historical Field Rot-List."</t>
  </si>
  <si>
    <t>These two worksheets present the same information in two different ways. The spatial arrangement may be desired when planning crop rotation in relation to other fields. The list view is a simpler way to plan crop rotation when starting with the botanical family only. All fields account for cash crops as well as cover crops.</t>
  </si>
  <si>
    <t>In Map sheet: List field names in Column A. List number of beds sequentially for each field in Column B.</t>
  </si>
  <si>
    <t>In List sheet: List field names in Column B.</t>
  </si>
  <si>
    <t>In Map sheet: Columns C through P correspond to each growing season. Update Rows 6-8 with planting year and seaason.</t>
  </si>
  <si>
    <t>In List sheet: List calendar year in Column A.</t>
  </si>
  <si>
    <t>In Map sheet: List crop and color code for botanical family in the cells for each bed row. Each column is one season.</t>
  </si>
  <si>
    <t>In List sheet: List crop and color code for botanical family in Column C. Make notes in Column D. Sheet can be filtered by year, field, or crop.</t>
  </si>
  <si>
    <t>Complete worksheet "Example Field Map."</t>
  </si>
  <si>
    <t>This example sheet can be duplicated, using 1 sheet per field. In the top right section of the header, label each sheet with the field name or number for quick reference when flipping through a binder to find them.</t>
  </si>
  <si>
    <t>The plan is at top. Label field in Column B. Assign bed numbers if desired in Column C.</t>
  </si>
  <si>
    <r>
      <t xml:space="preserve">Transfer the Crops and Variety names from the </t>
    </r>
    <r>
      <rPr>
        <i/>
        <sz val="12"/>
        <color theme="1"/>
        <rFont val="Times New Roman"/>
        <family val="1"/>
      </rPr>
      <t>Crop Plan</t>
    </r>
    <r>
      <rPr>
        <sz val="12"/>
        <color theme="1"/>
        <rFont val="Times New Roman"/>
        <family val="1"/>
      </rPr>
      <t xml:space="preserve"> sheet in Columns D and E.</t>
    </r>
  </si>
  <si>
    <t>Input the seeding or planting date in Column F, the transplant or direct seed abbreviation in Column G. The number of rows per bed in Column H and the in-row spacing in Column I. If a vacuum seeder is being used, input details on seed plate in Column J. If using a push seeder, input the seed roller information instead in the Settings column.</t>
  </si>
  <si>
    <t>Column K is for quick reference of the vacuum seeder sprockets to use. Leave blank if not vacuum seeding.</t>
  </si>
  <si>
    <t>Fertilizer rate in lbs per acre is given in Column L. This value is used to adjust the settings on the equipment to apply the right amount of fertilizer at planting.</t>
  </si>
  <si>
    <t>A small compass rose is given below the Field Map Plan. Adjust compass as needed to correspond to each field. Note any markers to orient workers and ensure the plan is followed correctly.</t>
  </si>
  <si>
    <t>At time of seeding or planting, the farm staff complete the bottom half of the Field Map. Any notes, problems, or changes are noted explicitly.</t>
  </si>
  <si>
    <t>Complete worksheet "Calendar - Field Prep."</t>
  </si>
  <si>
    <t>Input field location in Column A.</t>
  </si>
  <si>
    <t>Input the earliest planting date for a crop in that field in Column F. Make any notes in Column E.</t>
  </si>
  <si>
    <t>The spade date is calculated 42 days before the plant date in Column B. Plastic installation is 21 days before planting in Column C. Installing drip tape is calculated 28 days prior to planting in Column D. If the fields does not require plastic or drip, delete the dates from these columns to prevent confusion.</t>
  </si>
  <si>
    <t>Complete worksheet "Calendar - Greenhouse."</t>
  </si>
  <si>
    <t>Input Crop and Variety in Columns A and B.</t>
  </si>
  <si>
    <r>
      <t xml:space="preserve">Transer final tray, number of trays, initial tray, and number of initial trays from </t>
    </r>
    <r>
      <rPr>
        <i/>
        <sz val="12"/>
        <color theme="1"/>
        <rFont val="Times New Roman"/>
        <family val="1"/>
      </rPr>
      <t>Crop Plan</t>
    </r>
    <r>
      <rPr>
        <sz val="12"/>
        <color theme="1"/>
        <rFont val="Times New Roman"/>
        <family val="1"/>
      </rPr>
      <t xml:space="preserve"> to Columns C, D, E, and F of the calendar.</t>
    </r>
  </si>
  <si>
    <t>Transfer the transplant date in Column G, the greenhouse seeding date in Column H. The hardening off date is calculated in Column I. Any notes are made to instruct the greenhouse worker in Column J.</t>
  </si>
  <si>
    <t>Complete worksheet "Calendar - Planting."</t>
  </si>
  <si>
    <t>Input seed/plant date in Column A. Input year in cell B2.</t>
  </si>
  <si>
    <t>Input crop, variety, field assigned in Columns B, C, D respectively.</t>
  </si>
  <si>
    <t>Indicate T for transplant or DS for direct seed in Column E.</t>
  </si>
  <si>
    <t>Input number of beds to be planted in Column F.</t>
  </si>
  <si>
    <t>Notes are included in Column G. These are reminders to farm staff about how to prepare for the seeding or planting event. In addition, the Field Maps are always consulted for the complete planting and seeding details. This calendar is used to plan weekly farm activities in conjunction with the weather forecast and staffing.</t>
  </si>
  <si>
    <t>Tray, number</t>
  </si>
  <si>
    <t>Transplant date</t>
  </si>
  <si>
    <t>Greenhouse seed date</t>
  </si>
  <si>
    <t>Harden off date, planned</t>
  </si>
  <si>
    <r>
      <t xml:space="preserve">The UK-CSA Share &amp; Field Planner workbook determines the CSA share projections for a 22-week main season on the worksheet </t>
    </r>
    <r>
      <rPr>
        <i/>
        <sz val="12"/>
        <color theme="1"/>
        <rFont val="Times New Roman"/>
        <family val="1"/>
      </rPr>
      <t>Projected Shares</t>
    </r>
    <r>
      <rPr>
        <sz val="12"/>
        <color theme="1"/>
        <rFont val="Times New Roman"/>
        <family val="1"/>
      </rPr>
      <t xml:space="preserve">. The projections are checked for share variety and timing with the worksheet </t>
    </r>
    <r>
      <rPr>
        <i/>
        <sz val="12"/>
        <color theme="1"/>
        <rFont val="Times New Roman"/>
        <family val="1"/>
      </rPr>
      <t>Target CSA Variety and Timing</t>
    </r>
    <r>
      <rPr>
        <sz val="12"/>
        <color theme="1"/>
        <rFont val="Times New Roman"/>
        <family val="1"/>
      </rPr>
      <t xml:space="preserve">. The full details for production of all CSA crops is determined using the worksheet </t>
    </r>
    <r>
      <rPr>
        <i/>
        <sz val="12"/>
        <color theme="1"/>
        <rFont val="Times New Roman"/>
        <family val="1"/>
      </rPr>
      <t>Crop Plan</t>
    </r>
    <r>
      <rPr>
        <sz val="12"/>
        <color theme="1"/>
        <rFont val="Times New Roman"/>
        <family val="1"/>
      </rPr>
      <t xml:space="preserve">. The </t>
    </r>
    <r>
      <rPr>
        <i/>
        <sz val="12"/>
        <color theme="1"/>
        <rFont val="Times New Roman"/>
        <family val="1"/>
      </rPr>
      <t>Crop Plan</t>
    </r>
    <r>
      <rPr>
        <sz val="12"/>
        <color theme="1"/>
        <rFont val="Times New Roman"/>
        <family val="1"/>
      </rPr>
      <t xml:space="preserve"> worksheet references the worksheet </t>
    </r>
    <r>
      <rPr>
        <i/>
        <sz val="12"/>
        <color theme="1"/>
        <rFont val="Times New Roman"/>
        <family val="1"/>
      </rPr>
      <t xml:space="preserve">Harvest Log </t>
    </r>
    <r>
      <rPr>
        <sz val="12"/>
        <color theme="1"/>
        <rFont val="Times New Roman"/>
        <family val="1"/>
      </rPr>
      <t>for calculating yield and actual DTM</t>
    </r>
    <r>
      <rPr>
        <i/>
        <sz val="12"/>
        <color theme="1"/>
        <rFont val="Times New Roman"/>
        <family val="1"/>
      </rPr>
      <t xml:space="preserve"> </t>
    </r>
    <r>
      <rPr>
        <sz val="12"/>
        <color theme="1"/>
        <rFont val="Times New Roman"/>
        <family val="1"/>
      </rPr>
      <t xml:space="preserve">(days to maturity) from the prior year to  determine the amount of a crop to plant each year to match share numbers, and the correct timing. The two worksheets entitled </t>
    </r>
    <r>
      <rPr>
        <i/>
        <sz val="12"/>
        <color theme="1"/>
        <rFont val="Times New Roman"/>
        <family val="1"/>
      </rPr>
      <t>Historical Field Rotation - Map</t>
    </r>
    <r>
      <rPr>
        <sz val="12"/>
        <color theme="1"/>
        <rFont val="Times New Roman"/>
        <family val="1"/>
      </rPr>
      <t xml:space="preserve"> and </t>
    </r>
    <r>
      <rPr>
        <i/>
        <sz val="12"/>
        <color theme="1"/>
        <rFont val="Times New Roman"/>
        <family val="1"/>
      </rPr>
      <t>Historical Field Rotation - List</t>
    </r>
    <r>
      <rPr>
        <sz val="12"/>
        <color theme="1"/>
        <rFont val="Times New Roman"/>
        <family val="1"/>
      </rPr>
      <t xml:space="preserve"> present two alternate methods of referencing field-based and farm-wide crop rotation by botanical family. The two worksheets are used for visualizing and assigning crops in the </t>
    </r>
    <r>
      <rPr>
        <i/>
        <sz val="12"/>
        <color theme="1"/>
        <rFont val="Times New Roman"/>
        <family val="1"/>
      </rPr>
      <t>Crop Plan</t>
    </r>
    <r>
      <rPr>
        <sz val="12"/>
        <color theme="1"/>
        <rFont val="Times New Roman"/>
        <family val="1"/>
      </rPr>
      <t xml:space="preserve"> to a particular field for the season. The worksheet </t>
    </r>
    <r>
      <rPr>
        <i/>
        <sz val="12"/>
        <color theme="1"/>
        <rFont val="Times New Roman"/>
        <family val="1"/>
      </rPr>
      <t>Example Field Map</t>
    </r>
    <r>
      <rPr>
        <sz val="12"/>
        <color theme="1"/>
        <rFont val="Times New Roman"/>
        <family val="1"/>
      </rPr>
      <t xml:space="preserve"> takes the </t>
    </r>
    <r>
      <rPr>
        <i/>
        <sz val="12"/>
        <color theme="1"/>
        <rFont val="Times New Roman"/>
        <family val="1"/>
      </rPr>
      <t>Crop Plan</t>
    </r>
    <r>
      <rPr>
        <sz val="12"/>
        <color theme="1"/>
        <rFont val="Times New Roman"/>
        <family val="1"/>
      </rPr>
      <t xml:space="preserve"> and customizes it with production details needed by the farm staff at time of seeding or planting in the field. Lastly, three worksheet examples are given for calendars. Each calendar references the </t>
    </r>
    <r>
      <rPr>
        <i/>
        <sz val="12"/>
        <color theme="1"/>
        <rFont val="Times New Roman"/>
        <family val="1"/>
      </rPr>
      <t>Crop Plan</t>
    </r>
    <r>
      <rPr>
        <sz val="12"/>
        <color theme="1"/>
        <rFont val="Times New Roman"/>
        <family val="1"/>
      </rPr>
      <t xml:space="preserve"> worksheet and are used for streamlining operations. The three calendars include </t>
    </r>
    <r>
      <rPr>
        <i/>
        <sz val="12"/>
        <color theme="1"/>
        <rFont val="Times New Roman"/>
        <family val="1"/>
      </rPr>
      <t>Field Preparation</t>
    </r>
    <r>
      <rPr>
        <sz val="12"/>
        <color theme="1"/>
        <rFont val="Times New Roman"/>
        <family val="1"/>
      </rPr>
      <t xml:space="preserve">, </t>
    </r>
    <r>
      <rPr>
        <i/>
        <sz val="12"/>
        <color theme="1"/>
        <rFont val="Times New Roman"/>
        <family val="1"/>
      </rPr>
      <t>Greenhouse Production</t>
    </r>
    <r>
      <rPr>
        <sz val="12"/>
        <color theme="1"/>
        <rFont val="Times New Roman"/>
        <family val="1"/>
      </rPr>
      <t xml:space="preserve">, and </t>
    </r>
    <r>
      <rPr>
        <i/>
        <sz val="12"/>
        <color theme="1"/>
        <rFont val="Times New Roman"/>
        <family val="1"/>
      </rPr>
      <t>Planting</t>
    </r>
    <r>
      <rPr>
        <sz val="12"/>
        <color theme="1"/>
        <rFont val="Times New Roman"/>
        <family val="1"/>
      </rPr>
      <t>.</t>
    </r>
  </si>
  <si>
    <t>Selected value based on Col T</t>
  </si>
  <si>
    <t>Use color coding from Col AD and AE.</t>
  </si>
  <si>
    <t>Adjusted as needed from Col AC. Date transferred to Calendar - Direct Seeding.</t>
  </si>
  <si>
    <t>Adjusted as needed from Col AC. Date transferred to Calendar - Transplanting.</t>
  </si>
  <si>
    <t>Two Types of Historical Field Rotation Visuals - Map View (below) and List View (not shown)</t>
  </si>
  <si>
    <t>Final tray, size</t>
  </si>
  <si>
    <t>Initial tray, size</t>
  </si>
  <si>
    <t>Initial tray, number</t>
  </si>
  <si>
    <t>Potato tool bar, 2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</si>
</sst>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 d"/>
    <numFmt numFmtId="165" formatCode="0.0"/>
    <numFmt numFmtId="166" formatCode="m/d"/>
    <numFmt numFmtId="167" formatCode="m/d;@"/>
    <numFmt numFmtId="168" formatCode="[$-409]d\-mmm;@"/>
  </numFmts>
  <fonts count="29" x14ac:knownFonts="1">
    <font>
      <sz val="12"/>
      <color theme="1"/>
      <name val="Calibri"/>
      <family val="2"/>
      <scheme val="minor"/>
    </font>
    <font>
      <sz val="9"/>
      <name val="Geneva"/>
      <family val="2"/>
    </font>
    <font>
      <sz val="10"/>
      <color rgb="FF000000"/>
      <name val="Arial"/>
      <family val="2"/>
    </font>
    <font>
      <sz val="11"/>
      <color theme="1"/>
      <name val="Calibri"/>
      <family val="2"/>
      <scheme val="minor"/>
    </font>
    <font>
      <sz val="12"/>
      <color theme="1"/>
      <name val="Arial"/>
      <family val="2"/>
    </font>
    <font>
      <sz val="12"/>
      <color theme="1"/>
      <name val="Calibri"/>
      <family val="2"/>
      <scheme val="minor"/>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b/>
      <sz val="12"/>
      <color rgb="FF000000"/>
      <name val="Times New Roman"/>
      <family val="1"/>
    </font>
    <font>
      <sz val="12"/>
      <color rgb="FF000000"/>
      <name val="Times New Roman"/>
      <family val="1"/>
    </font>
    <font>
      <sz val="10"/>
      <color rgb="FF000000"/>
      <name val="Times New Roman"/>
      <family val="1"/>
    </font>
    <font>
      <b/>
      <sz val="12"/>
      <color rgb="FFFFFFFF"/>
      <name val="Times New Roman"/>
      <family val="1"/>
    </font>
    <font>
      <sz val="9"/>
      <color rgb="FF000000"/>
      <name val="Times New Roman"/>
      <family val="1"/>
    </font>
    <font>
      <b/>
      <sz val="10"/>
      <color rgb="FF000000"/>
      <name val="Times New Roman"/>
      <family val="1"/>
    </font>
    <font>
      <sz val="11"/>
      <color rgb="FF000000"/>
      <name val="Times New Roman"/>
      <family val="1"/>
    </font>
    <font>
      <i/>
      <sz val="12"/>
      <color rgb="FF000000"/>
      <name val="Times New Roman"/>
      <family val="1"/>
    </font>
    <font>
      <sz val="12"/>
      <name val="Times New Roman"/>
      <family val="1"/>
    </font>
    <font>
      <sz val="10"/>
      <name val="Times New Roman"/>
      <family val="1"/>
    </font>
    <font>
      <i/>
      <sz val="10"/>
      <color rgb="FF000000"/>
      <name val="Times New Roman"/>
      <family val="1"/>
    </font>
    <font>
      <i/>
      <sz val="12"/>
      <name val="Times New Roman"/>
      <family val="1"/>
    </font>
    <font>
      <sz val="9"/>
      <name val="Times New Roman"/>
      <family val="1"/>
    </font>
    <font>
      <b/>
      <sz val="12"/>
      <name val="Times New Roman"/>
      <family val="1"/>
    </font>
    <font>
      <b/>
      <i/>
      <sz val="12"/>
      <name val="Times New Roman"/>
      <family val="1"/>
    </font>
    <font>
      <b/>
      <sz val="14"/>
      <name val="Times New Roman"/>
      <family val="1"/>
    </font>
    <font>
      <b/>
      <u/>
      <sz val="12"/>
      <color theme="1"/>
      <name val="Times New Roman"/>
      <family val="1"/>
    </font>
    <font>
      <b/>
      <i/>
      <u/>
      <sz val="12"/>
      <color theme="1"/>
      <name val="Times New Roman"/>
      <family val="1"/>
    </font>
    <font>
      <b/>
      <sz val="11"/>
      <color rgb="FF000000"/>
      <name val="Times New Roman"/>
      <family val="1"/>
    </font>
  </fonts>
  <fills count="34">
    <fill>
      <patternFill patternType="none"/>
    </fill>
    <fill>
      <patternFill patternType="gray125"/>
    </fill>
    <fill>
      <patternFill patternType="solid">
        <fgColor rgb="FFFFFF00"/>
        <bgColor indexed="64"/>
      </patternFill>
    </fill>
    <fill>
      <patternFill patternType="solid">
        <fgColor rgb="FFFFFF00"/>
        <bgColor rgb="FFFFFF00"/>
      </patternFill>
    </fill>
    <fill>
      <patternFill patternType="solid">
        <fgColor rgb="FF92D050"/>
        <bgColor indexed="64"/>
      </patternFill>
    </fill>
    <fill>
      <patternFill patternType="solid">
        <fgColor theme="0" tint="-0.14999847407452621"/>
        <bgColor indexed="64"/>
      </patternFill>
    </fill>
    <fill>
      <patternFill patternType="solid">
        <fgColor rgb="FFE7E6E6"/>
        <bgColor rgb="FFE7E6E6"/>
      </patternFill>
    </fill>
    <fill>
      <patternFill patternType="solid">
        <fgColor rgb="FFD9D2E9"/>
        <bgColor rgb="FFD9D2E9"/>
      </patternFill>
    </fill>
    <fill>
      <patternFill patternType="solid">
        <fgColor rgb="FFFCE5CD"/>
        <bgColor rgb="FFFCE5CD"/>
      </patternFill>
    </fill>
    <fill>
      <patternFill patternType="solid">
        <fgColor rgb="FF76933C"/>
        <bgColor rgb="FF76933C"/>
      </patternFill>
    </fill>
    <fill>
      <patternFill patternType="solid">
        <fgColor rgb="FFC7A6D0"/>
        <bgColor rgb="FF000000"/>
      </patternFill>
    </fill>
    <fill>
      <patternFill patternType="solid">
        <fgColor rgb="FFE38768"/>
        <bgColor rgb="FF000000"/>
      </patternFill>
    </fill>
    <fill>
      <patternFill patternType="solid">
        <fgColor rgb="FF96C9DA"/>
        <bgColor rgb="FF000000"/>
      </patternFill>
    </fill>
    <fill>
      <patternFill patternType="solid">
        <fgColor rgb="FF96DACB"/>
        <bgColor rgb="FF000000"/>
      </patternFill>
    </fill>
    <fill>
      <patternFill patternType="solid">
        <fgColor rgb="FF7AC16A"/>
        <bgColor rgb="FF000000"/>
      </patternFill>
    </fill>
    <fill>
      <patternFill patternType="solid">
        <fgColor rgb="FF969696"/>
        <bgColor rgb="FF000000"/>
      </patternFill>
    </fill>
    <fill>
      <patternFill patternType="solid">
        <fgColor rgb="FFF99E55"/>
        <bgColor rgb="FF000000"/>
      </patternFill>
    </fill>
    <fill>
      <patternFill patternType="solid">
        <fgColor rgb="FFF2E839"/>
        <bgColor rgb="FF000000"/>
      </patternFill>
    </fill>
    <fill>
      <patternFill patternType="solid">
        <fgColor rgb="FFF5D078"/>
        <bgColor rgb="FF000000"/>
      </patternFill>
    </fill>
    <fill>
      <patternFill patternType="solid">
        <fgColor rgb="FFCBEA99"/>
        <bgColor rgb="FF000000"/>
      </patternFill>
    </fill>
    <fill>
      <patternFill patternType="solid">
        <fgColor rgb="FFECE0EF"/>
        <bgColor rgb="FF000000"/>
      </patternFill>
    </fill>
    <fill>
      <patternFill patternType="solid">
        <fgColor theme="9" tint="0.79998168889431442"/>
        <bgColor indexed="64"/>
      </patternFill>
    </fill>
    <fill>
      <patternFill patternType="solid">
        <fgColor rgb="FF00B0F0"/>
        <bgColor indexed="64"/>
      </patternFill>
    </fill>
    <fill>
      <patternFill patternType="solid">
        <fgColor rgb="FFFF5E5B"/>
        <bgColor indexed="64"/>
      </patternFill>
    </fill>
    <fill>
      <patternFill patternType="solid">
        <fgColor rgb="FFFFB8FF"/>
        <bgColor indexed="64"/>
      </patternFill>
    </fill>
    <fill>
      <patternFill patternType="solid">
        <fgColor rgb="FFFFFF00"/>
        <bgColor rgb="FF93C47D"/>
      </patternFill>
    </fill>
    <fill>
      <patternFill patternType="solid">
        <fgColor rgb="FFFFFF00"/>
        <bgColor rgb="FFDE7BE1"/>
      </patternFill>
    </fill>
    <fill>
      <patternFill patternType="solid">
        <fgColor rgb="FF92D050"/>
        <bgColor rgb="FF93C47D"/>
      </patternFill>
    </fill>
    <fill>
      <patternFill patternType="solid">
        <fgColor rgb="FF92D050"/>
        <bgColor rgb="FFDE7BE1"/>
      </patternFill>
    </fill>
    <fill>
      <patternFill patternType="solid">
        <fgColor theme="0"/>
        <bgColor rgb="FFFFC000"/>
      </patternFill>
    </fill>
    <fill>
      <patternFill patternType="solid">
        <fgColor theme="0"/>
        <bgColor indexed="64"/>
      </patternFill>
    </fill>
    <fill>
      <patternFill patternType="solid">
        <fgColor rgb="FF92D050"/>
        <bgColor rgb="FFE7E6E6"/>
      </patternFill>
    </fill>
    <fill>
      <patternFill patternType="solid">
        <fgColor rgb="FF92D050"/>
        <bgColor rgb="FFFFC000"/>
      </patternFill>
    </fill>
    <fill>
      <patternFill patternType="solid">
        <fgColor rgb="FFD6F5FF"/>
        <bgColor rgb="FFD9EAD3"/>
      </patternFill>
    </fill>
  </fills>
  <borders count="81">
    <border>
      <left/>
      <right/>
      <top/>
      <bottom/>
      <diagonal/>
    </border>
    <border>
      <left/>
      <right/>
      <top/>
      <bottom style="thin">
        <color indexed="64"/>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ck">
        <color rgb="FF000000"/>
      </right>
      <top/>
      <bottom/>
      <diagonal/>
    </border>
    <border>
      <left/>
      <right style="thick">
        <color rgb="FF000000"/>
      </right>
      <top/>
      <bottom style="thick">
        <color rgb="FF000000"/>
      </bottom>
      <diagonal/>
    </border>
    <border>
      <left/>
      <right/>
      <top/>
      <bottom style="thick">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theme="6" tint="0.79998168889431442"/>
      </top>
      <bottom style="thin">
        <color theme="6" tint="0.79998168889431442"/>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hair">
        <color indexed="64"/>
      </left>
      <right style="hair">
        <color indexed="64"/>
      </right>
      <top style="medium">
        <color indexed="64"/>
      </top>
      <bottom style="hair">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style="hair">
        <color rgb="FF000000"/>
      </left>
      <right style="hair">
        <color rgb="FF000000"/>
      </right>
      <top style="hair">
        <color auto="1"/>
      </top>
      <bottom style="hair">
        <color auto="1"/>
      </bottom>
      <diagonal/>
    </border>
    <border>
      <left style="hair">
        <color rgb="FF000000"/>
      </left>
      <right/>
      <top style="hair">
        <color auto="1"/>
      </top>
      <bottom style="hair">
        <color auto="1"/>
      </bottom>
      <diagonal/>
    </border>
    <border>
      <left style="thin">
        <color auto="1"/>
      </left>
      <right style="thin">
        <color auto="1"/>
      </right>
      <top style="hair">
        <color auto="1"/>
      </top>
      <bottom style="hair">
        <color auto="1"/>
      </bottom>
      <diagonal/>
    </border>
    <border>
      <left style="hair">
        <color rgb="FF000000"/>
      </left>
      <right style="hair">
        <color rgb="FF000000"/>
      </right>
      <top/>
      <bottom style="hair">
        <color auto="1"/>
      </bottom>
      <diagonal/>
    </border>
    <border>
      <left style="hair">
        <color rgb="FF000000"/>
      </left>
      <right/>
      <top/>
      <bottom style="hair">
        <color auto="1"/>
      </bottom>
      <diagonal/>
    </border>
    <border>
      <left style="thin">
        <color auto="1"/>
      </left>
      <right style="thin">
        <color auto="1"/>
      </right>
      <top/>
      <bottom style="hair">
        <color auto="1"/>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s>
  <cellStyleXfs count="7">
    <xf numFmtId="0" fontId="0" fillId="0" borderId="0"/>
    <xf numFmtId="0" fontId="1" fillId="0" borderId="0"/>
    <xf numFmtId="9" fontId="1" fillId="0" borderId="0" applyFont="0" applyFill="0" applyBorder="0" applyAlignment="0" applyProtection="0"/>
    <xf numFmtId="0" fontId="2" fillId="0" borderId="0"/>
    <xf numFmtId="0" fontId="3" fillId="0" borderId="0"/>
    <xf numFmtId="0" fontId="4" fillId="0" borderId="0"/>
    <xf numFmtId="0" fontId="5" fillId="0" borderId="0"/>
  </cellStyleXfs>
  <cellXfs count="439">
    <xf numFmtId="0" fontId="0" fillId="0" borderId="0" xfId="0"/>
    <xf numFmtId="0" fontId="6" fillId="0" borderId="0" xfId="0" applyFont="1"/>
    <xf numFmtId="0" fontId="7" fillId="0" borderId="0" xfId="0" applyFont="1"/>
    <xf numFmtId="0" fontId="8" fillId="0" borderId="0" xfId="0" applyFont="1"/>
    <xf numFmtId="0" fontId="7" fillId="0" borderId="0" xfId="0" applyFont="1" applyAlignment="1">
      <alignment wrapText="1"/>
    </xf>
    <xf numFmtId="0" fontId="7" fillId="0" borderId="0" xfId="0" applyFont="1" applyAlignment="1">
      <alignment vertical="top" wrapText="1"/>
    </xf>
    <xf numFmtId="0" fontId="6" fillId="0" borderId="0" xfId="0" applyFont="1" applyAlignment="1">
      <alignment vertical="top" wrapText="1"/>
    </xf>
    <xf numFmtId="0" fontId="6" fillId="0" borderId="0" xfId="0" applyFont="1" applyAlignment="1">
      <alignment vertical="top"/>
    </xf>
    <xf numFmtId="0" fontId="6" fillId="0" borderId="7" xfId="0" applyFont="1" applyBorder="1" applyAlignment="1">
      <alignment vertical="top"/>
    </xf>
    <xf numFmtId="15" fontId="7" fillId="3" borderId="0" xfId="0" applyNumberFormat="1" applyFont="1" applyFill="1"/>
    <xf numFmtId="0" fontId="11" fillId="24" borderId="0" xfId="0" applyFont="1" applyFill="1" applyAlignment="1">
      <alignment horizontal="left"/>
    </xf>
    <xf numFmtId="0" fontId="11" fillId="0" borderId="0" xfId="0" applyFont="1"/>
    <xf numFmtId="0" fontId="11" fillId="0" borderId="0" xfId="0" applyFont="1" applyAlignment="1">
      <alignment horizontal="left"/>
    </xf>
    <xf numFmtId="0" fontId="11" fillId="22" borderId="0" xfId="0" applyFont="1" applyFill="1" applyAlignment="1">
      <alignment horizontal="left"/>
    </xf>
    <xf numFmtId="0" fontId="7" fillId="23" borderId="0" xfId="0" applyFont="1" applyFill="1"/>
    <xf numFmtId="0" fontId="11" fillId="4" borderId="0" xfId="0" applyFont="1" applyFill="1" applyAlignment="1">
      <alignment horizontal="left"/>
    </xf>
    <xf numFmtId="0" fontId="11" fillId="0" borderId="0" xfId="0" applyFont="1" applyAlignment="1">
      <alignment horizontal="right"/>
    </xf>
    <xf numFmtId="0" fontId="11" fillId="5" borderId="0" xfId="0" applyFont="1" applyFill="1" applyAlignment="1">
      <alignment horizontal="left"/>
    </xf>
    <xf numFmtId="0" fontId="7" fillId="4" borderId="0" xfId="0" applyFont="1" applyFill="1"/>
    <xf numFmtId="0" fontId="7" fillId="5" borderId="0" xfId="0" applyFont="1" applyFill="1"/>
    <xf numFmtId="0" fontId="11" fillId="23" borderId="0" xfId="0" applyFont="1" applyFill="1" applyAlignment="1">
      <alignment horizontal="left"/>
    </xf>
    <xf numFmtId="0" fontId="7" fillId="0" borderId="0" xfId="0" applyFont="1" applyAlignment="1">
      <alignment horizontal="left"/>
    </xf>
    <xf numFmtId="0" fontId="7" fillId="5" borderId="0" xfId="0" applyFont="1" applyFill="1" applyAlignment="1">
      <alignment horizontal="left"/>
    </xf>
    <xf numFmtId="0" fontId="7" fillId="0" borderId="7" xfId="0" applyFont="1" applyBorder="1" applyAlignment="1">
      <alignment vertical="top" wrapText="1"/>
    </xf>
    <xf numFmtId="0" fontId="6" fillId="23" borderId="56" xfId="0" applyFont="1" applyFill="1" applyBorder="1"/>
    <xf numFmtId="0" fontId="6" fillId="4" borderId="56" xfId="0" applyFont="1" applyFill="1" applyBorder="1"/>
    <xf numFmtId="0" fontId="6" fillId="22" borderId="56" xfId="0" applyFont="1" applyFill="1" applyBorder="1"/>
    <xf numFmtId="0" fontId="6" fillId="24" borderId="56" xfId="0" applyFont="1" applyFill="1" applyBorder="1"/>
    <xf numFmtId="0" fontId="6" fillId="5" borderId="57" xfId="0" applyFont="1" applyFill="1" applyBorder="1"/>
    <xf numFmtId="0" fontId="7" fillId="22" borderId="0" xfId="0" applyFont="1" applyFill="1" applyAlignment="1">
      <alignment horizontal="left"/>
    </xf>
    <xf numFmtId="0" fontId="7" fillId="23" borderId="0" xfId="0" applyFont="1" applyFill="1" applyAlignment="1">
      <alignment horizontal="left"/>
    </xf>
    <xf numFmtId="0" fontId="7" fillId="4" borderId="0" xfId="0" applyFont="1" applyFill="1" applyAlignment="1">
      <alignment horizontal="left"/>
    </xf>
    <xf numFmtId="0" fontId="6" fillId="0" borderId="7" xfId="0" applyFont="1" applyBorder="1" applyAlignment="1">
      <alignment horizontal="center" wrapText="1"/>
    </xf>
    <xf numFmtId="1" fontId="7" fillId="0" borderId="0" xfId="0" applyNumberFormat="1" applyFont="1" applyAlignment="1">
      <alignment horizontal="center"/>
    </xf>
    <xf numFmtId="0" fontId="7" fillId="0" borderId="0" xfId="0" applyFont="1" applyAlignment="1">
      <alignment horizontal="center"/>
    </xf>
    <xf numFmtId="2" fontId="7" fillId="0" borderId="0" xfId="0" applyNumberFormat="1" applyFont="1" applyAlignment="1">
      <alignment horizontal="center"/>
    </xf>
    <xf numFmtId="0" fontId="7" fillId="0" borderId="47" xfId="0" applyFont="1" applyBorder="1" applyAlignment="1">
      <alignment horizontal="center"/>
    </xf>
    <xf numFmtId="0" fontId="7" fillId="0" borderId="48" xfId="0" applyFont="1" applyBorder="1" applyAlignment="1">
      <alignment horizontal="center"/>
    </xf>
    <xf numFmtId="0" fontId="6" fillId="0" borderId="49" xfId="0" applyFont="1" applyBorder="1" applyAlignment="1">
      <alignment horizontal="center" wrapText="1"/>
    </xf>
    <xf numFmtId="0" fontId="6" fillId="2" borderId="10" xfId="0" applyFont="1" applyFill="1" applyBorder="1" applyAlignment="1">
      <alignment horizontal="center" wrapText="1"/>
    </xf>
    <xf numFmtId="1" fontId="7" fillId="0" borderId="47" xfId="0" applyNumberFormat="1" applyFont="1" applyBorder="1" applyAlignment="1">
      <alignment horizontal="center"/>
    </xf>
    <xf numFmtId="1" fontId="7" fillId="0" borderId="0" xfId="0" quotePrefix="1" applyNumberFormat="1" applyFont="1" applyAlignment="1">
      <alignment horizontal="center"/>
    </xf>
    <xf numFmtId="49" fontId="7" fillId="0" borderId="0" xfId="0" applyNumberFormat="1" applyFont="1" applyAlignment="1">
      <alignment horizontal="center"/>
    </xf>
    <xf numFmtId="0" fontId="7" fillId="0" borderId="56" xfId="0" applyFont="1" applyBorder="1"/>
    <xf numFmtId="0" fontId="6" fillId="0" borderId="57" xfId="0" applyFont="1" applyBorder="1"/>
    <xf numFmtId="0" fontId="7" fillId="0" borderId="60" xfId="0" applyFont="1" applyBorder="1" applyAlignment="1">
      <alignment horizontal="left"/>
    </xf>
    <xf numFmtId="0" fontId="7" fillId="0" borderId="56" xfId="0" applyFont="1" applyBorder="1" applyAlignment="1">
      <alignment horizontal="left"/>
    </xf>
    <xf numFmtId="0" fontId="13" fillId="9" borderId="49" xfId="0" applyFont="1" applyFill="1" applyBorder="1" applyAlignment="1">
      <alignment horizontal="center"/>
    </xf>
    <xf numFmtId="0" fontId="13" fillId="9" borderId="7" xfId="0" applyFont="1" applyFill="1" applyBorder="1" applyAlignment="1">
      <alignment horizontal="center"/>
    </xf>
    <xf numFmtId="0" fontId="13" fillId="9" borderId="10" xfId="0" applyFont="1" applyFill="1" applyBorder="1" applyAlignment="1">
      <alignment horizontal="center"/>
    </xf>
    <xf numFmtId="165" fontId="7" fillId="0" borderId="47" xfId="0" applyNumberFormat="1" applyFont="1" applyBorder="1" applyAlignment="1">
      <alignment horizontal="center"/>
    </xf>
    <xf numFmtId="165" fontId="7" fillId="0" borderId="0" xfId="0" applyNumberFormat="1" applyFont="1" applyAlignment="1">
      <alignment horizontal="center"/>
    </xf>
    <xf numFmtId="165" fontId="7" fillId="0" borderId="48" xfId="0" applyNumberFormat="1" applyFont="1" applyBorder="1" applyAlignment="1">
      <alignment horizontal="center"/>
    </xf>
    <xf numFmtId="0" fontId="7" fillId="2" borderId="56" xfId="0" applyFont="1" applyFill="1" applyBorder="1" applyAlignment="1">
      <alignment horizontal="center"/>
    </xf>
    <xf numFmtId="0" fontId="6" fillId="2" borderId="57" xfId="0" applyFont="1" applyFill="1" applyBorder="1" applyAlignment="1">
      <alignment horizontal="center" wrapText="1"/>
    </xf>
    <xf numFmtId="1" fontId="7" fillId="2" borderId="56" xfId="0" applyNumberFormat="1" applyFont="1" applyFill="1" applyBorder="1" applyAlignment="1">
      <alignment horizontal="center"/>
    </xf>
    <xf numFmtId="0" fontId="11" fillId="0" borderId="0" xfId="3" applyFont="1" applyAlignment="1">
      <alignment horizontal="center"/>
    </xf>
    <xf numFmtId="0" fontId="12" fillId="0" borderId="0" xfId="3" applyFont="1" applyAlignment="1">
      <alignment horizontal="center"/>
    </xf>
    <xf numFmtId="0" fontId="11" fillId="0" borderId="7" xfId="3" applyFont="1" applyBorder="1" applyAlignment="1">
      <alignment horizontal="center" wrapText="1"/>
    </xf>
    <xf numFmtId="165" fontId="11" fillId="26" borderId="57" xfId="3" quotePrefix="1" applyNumberFormat="1" applyFont="1" applyFill="1" applyBorder="1" applyAlignment="1">
      <alignment horizontal="center" vertical="center"/>
    </xf>
    <xf numFmtId="0" fontId="11" fillId="0" borderId="7" xfId="3" applyFont="1" applyBorder="1" applyAlignment="1">
      <alignment horizontal="center"/>
    </xf>
    <xf numFmtId="1" fontId="11" fillId="28" borderId="0" xfId="3" applyNumberFormat="1" applyFont="1" applyFill="1" applyAlignment="1">
      <alignment horizontal="center"/>
    </xf>
    <xf numFmtId="165" fontId="11" fillId="27" borderId="0" xfId="3" applyNumberFormat="1" applyFont="1" applyFill="1" applyAlignment="1">
      <alignment horizontal="center" wrapText="1"/>
    </xf>
    <xf numFmtId="0" fontId="12" fillId="4" borderId="0" xfId="3" applyFont="1" applyFill="1" applyAlignment="1">
      <alignment horizontal="center"/>
    </xf>
    <xf numFmtId="0" fontId="11" fillId="29" borderId="0" xfId="3" applyFont="1" applyFill="1" applyAlignment="1">
      <alignment horizontal="center"/>
    </xf>
    <xf numFmtId="0" fontId="11" fillId="4" borderId="0" xfId="3" applyFont="1" applyFill="1" applyAlignment="1">
      <alignment horizontal="center"/>
    </xf>
    <xf numFmtId="0" fontId="11" fillId="6" borderId="0" xfId="3" applyFont="1" applyFill="1" applyAlignment="1">
      <alignment horizontal="center"/>
    </xf>
    <xf numFmtId="0" fontId="11" fillId="0" borderId="3" xfId="3" applyFont="1" applyBorder="1" applyAlignment="1">
      <alignment horizontal="center"/>
    </xf>
    <xf numFmtId="0" fontId="11" fillId="31" borderId="4" xfId="3" applyFont="1" applyFill="1" applyBorder="1" applyAlignment="1">
      <alignment horizontal="center"/>
    </xf>
    <xf numFmtId="0" fontId="11" fillId="31" borderId="5" xfId="3" applyFont="1" applyFill="1" applyBorder="1" applyAlignment="1">
      <alignment horizontal="center"/>
    </xf>
    <xf numFmtId="0" fontId="12" fillId="0" borderId="7" xfId="3" applyFont="1" applyBorder="1" applyAlignment="1">
      <alignment horizontal="center"/>
    </xf>
    <xf numFmtId="1" fontId="11" fillId="4" borderId="7" xfId="3" applyNumberFormat="1" applyFont="1" applyFill="1" applyBorder="1" applyAlignment="1">
      <alignment horizontal="center"/>
    </xf>
    <xf numFmtId="1" fontId="11" fillId="28" borderId="7" xfId="3" applyNumberFormat="1" applyFont="1" applyFill="1" applyBorder="1" applyAlignment="1">
      <alignment horizontal="center"/>
    </xf>
    <xf numFmtId="165" fontId="11" fillId="29" borderId="7" xfId="3" applyNumberFormat="1" applyFont="1" applyFill="1" applyBorder="1" applyAlignment="1">
      <alignment horizontal="center"/>
    </xf>
    <xf numFmtId="165" fontId="11" fillId="4" borderId="7" xfId="3" applyNumberFormat="1" applyFont="1" applyFill="1" applyBorder="1" applyAlignment="1">
      <alignment horizontal="center"/>
    </xf>
    <xf numFmtId="0" fontId="10" fillId="4" borderId="7" xfId="3" applyFont="1" applyFill="1" applyBorder="1" applyAlignment="1">
      <alignment horizontal="center" wrapText="1"/>
    </xf>
    <xf numFmtId="0" fontId="11" fillId="4" borderId="7" xfId="3" applyFont="1" applyFill="1" applyBorder="1" applyAlignment="1">
      <alignment horizontal="center"/>
    </xf>
    <xf numFmtId="0" fontId="12" fillId="30" borderId="0" xfId="3" applyFont="1" applyFill="1" applyAlignment="1">
      <alignment horizontal="center"/>
    </xf>
    <xf numFmtId="1" fontId="11" fillId="28" borderId="64" xfId="3" applyNumberFormat="1" applyFont="1" applyFill="1" applyBorder="1" applyAlignment="1">
      <alignment horizontal="center"/>
    </xf>
    <xf numFmtId="165" fontId="11" fillId="27" borderId="64" xfId="3" applyNumberFormat="1" applyFont="1" applyFill="1" applyBorder="1" applyAlignment="1">
      <alignment horizontal="center" wrapText="1"/>
    </xf>
    <xf numFmtId="1" fontId="11" fillId="4" borderId="64" xfId="3" applyNumberFormat="1" applyFont="1" applyFill="1" applyBorder="1" applyAlignment="1">
      <alignment horizontal="center"/>
    </xf>
    <xf numFmtId="165" fontId="11" fillId="28" borderId="64" xfId="3" applyNumberFormat="1" applyFont="1" applyFill="1" applyBorder="1" applyAlignment="1">
      <alignment horizontal="center"/>
    </xf>
    <xf numFmtId="0" fontId="11" fillId="29" borderId="64" xfId="3" applyFont="1" applyFill="1" applyBorder="1" applyAlignment="1">
      <alignment horizontal="center"/>
    </xf>
    <xf numFmtId="0" fontId="11" fillId="0" borderId="64" xfId="3" applyFont="1" applyBorder="1" applyAlignment="1">
      <alignment horizontal="center"/>
    </xf>
    <xf numFmtId="165" fontId="11" fillId="4" borderId="64" xfId="3" applyNumberFormat="1" applyFont="1" applyFill="1" applyBorder="1" applyAlignment="1">
      <alignment horizontal="center"/>
    </xf>
    <xf numFmtId="0" fontId="11" fillId="4" borderId="64" xfId="3" applyFont="1" applyFill="1" applyBorder="1" applyAlignment="1">
      <alignment horizontal="center"/>
    </xf>
    <xf numFmtId="16" fontId="11" fillId="4" borderId="64" xfId="3" applyNumberFormat="1" applyFont="1" applyFill="1" applyBorder="1" applyAlignment="1">
      <alignment horizontal="center"/>
    </xf>
    <xf numFmtId="1" fontId="11" fillId="28" borderId="9" xfId="3" applyNumberFormat="1" applyFont="1" applyFill="1" applyBorder="1" applyAlignment="1">
      <alignment horizontal="center"/>
    </xf>
    <xf numFmtId="165" fontId="11" fillId="27" borderId="9" xfId="3" applyNumberFormat="1" applyFont="1" applyFill="1" applyBorder="1" applyAlignment="1">
      <alignment horizontal="center" wrapText="1"/>
    </xf>
    <xf numFmtId="1" fontId="11" fillId="4" borderId="9" xfId="3" applyNumberFormat="1" applyFont="1" applyFill="1" applyBorder="1" applyAlignment="1">
      <alignment horizontal="center"/>
    </xf>
    <xf numFmtId="165" fontId="11" fillId="28" borderId="9" xfId="3" applyNumberFormat="1" applyFont="1" applyFill="1" applyBorder="1" applyAlignment="1">
      <alignment horizontal="center"/>
    </xf>
    <xf numFmtId="49" fontId="11" fillId="29" borderId="9" xfId="3" applyNumberFormat="1" applyFont="1" applyFill="1" applyBorder="1" applyAlignment="1">
      <alignment horizontal="center"/>
    </xf>
    <xf numFmtId="165" fontId="11" fillId="4" borderId="9" xfId="3" applyNumberFormat="1" applyFont="1" applyFill="1" applyBorder="1" applyAlignment="1">
      <alignment horizontal="center"/>
    </xf>
    <xf numFmtId="0" fontId="11" fillId="4" borderId="9" xfId="3" applyFont="1" applyFill="1" applyBorder="1" applyAlignment="1">
      <alignment horizontal="center"/>
    </xf>
    <xf numFmtId="16" fontId="11" fillId="4" borderId="9" xfId="3" applyNumberFormat="1" applyFont="1" applyFill="1" applyBorder="1" applyAlignment="1">
      <alignment horizontal="center"/>
    </xf>
    <xf numFmtId="1" fontId="11" fillId="8" borderId="9" xfId="3" applyNumberFormat="1" applyFont="1" applyFill="1" applyBorder="1" applyAlignment="1">
      <alignment horizontal="center"/>
    </xf>
    <xf numFmtId="1" fontId="11" fillId="26" borderId="56" xfId="3" applyNumberFormat="1" applyFont="1" applyFill="1" applyBorder="1" applyAlignment="1">
      <alignment horizontal="center" vertical="center"/>
    </xf>
    <xf numFmtId="0" fontId="12" fillId="7" borderId="57" xfId="3" applyFont="1" applyFill="1" applyBorder="1" applyAlignment="1">
      <alignment horizontal="center" vertical="center" wrapText="1"/>
    </xf>
    <xf numFmtId="0" fontId="15" fillId="8" borderId="57" xfId="3" applyFont="1" applyFill="1" applyBorder="1" applyAlignment="1">
      <alignment horizontal="center" vertical="center" wrapText="1"/>
    </xf>
    <xf numFmtId="1" fontId="10" fillId="28" borderId="12" xfId="3" applyNumberFormat="1" applyFont="1" applyFill="1" applyBorder="1" applyAlignment="1">
      <alignment horizontal="center" vertical="center" wrapText="1"/>
    </xf>
    <xf numFmtId="165" fontId="10" fillId="4" borderId="12" xfId="3" applyNumberFormat="1" applyFont="1" applyFill="1" applyBorder="1" applyAlignment="1">
      <alignment horizontal="center" vertical="center" wrapText="1"/>
    </xf>
    <xf numFmtId="0" fontId="10" fillId="4" borderId="12" xfId="3" applyFont="1" applyFill="1" applyBorder="1" applyAlignment="1">
      <alignment horizontal="center" vertical="center" wrapText="1"/>
    </xf>
    <xf numFmtId="1" fontId="10" fillId="4" borderId="12" xfId="3" applyNumberFormat="1" applyFont="1" applyFill="1" applyBorder="1" applyAlignment="1">
      <alignment horizontal="center" vertical="center" wrapText="1"/>
    </xf>
    <xf numFmtId="0" fontId="10" fillId="31" borderId="12" xfId="3" applyFont="1" applyFill="1" applyBorder="1" applyAlignment="1">
      <alignment horizontal="center" vertical="center" wrapText="1"/>
    </xf>
    <xf numFmtId="166" fontId="10" fillId="31" borderId="12" xfId="3" applyNumberFormat="1" applyFont="1" applyFill="1" applyBorder="1" applyAlignment="1">
      <alignment horizontal="center" vertical="center" wrapText="1"/>
    </xf>
    <xf numFmtId="0" fontId="10" fillId="4" borderId="12" xfId="3" applyFont="1" applyFill="1" applyBorder="1" applyAlignment="1">
      <alignment horizontal="center" vertical="center"/>
    </xf>
    <xf numFmtId="165" fontId="10" fillId="32" borderId="12" xfId="3" applyNumberFormat="1" applyFont="1" applyFill="1" applyBorder="1" applyAlignment="1">
      <alignment horizontal="center" vertical="center" wrapText="1"/>
    </xf>
    <xf numFmtId="0" fontId="12" fillId="4" borderId="0" xfId="3" applyFont="1" applyFill="1" applyAlignment="1">
      <alignment horizontal="center" vertical="center"/>
    </xf>
    <xf numFmtId="168" fontId="11" fillId="8" borderId="9" xfId="3" applyNumberFormat="1" applyFont="1" applyFill="1" applyBorder="1" applyAlignment="1">
      <alignment horizontal="center"/>
    </xf>
    <xf numFmtId="0" fontId="7" fillId="4" borderId="64" xfId="3" applyFont="1" applyFill="1" applyBorder="1" applyAlignment="1">
      <alignment horizontal="center"/>
    </xf>
    <xf numFmtId="0" fontId="11" fillId="0" borderId="9" xfId="3" applyFont="1" applyBorder="1" applyAlignment="1">
      <alignment horizontal="center"/>
    </xf>
    <xf numFmtId="0" fontId="7" fillId="4" borderId="9" xfId="3" applyFont="1" applyFill="1" applyBorder="1" applyAlignment="1">
      <alignment horizontal="center"/>
    </xf>
    <xf numFmtId="165" fontId="10" fillId="27" borderId="16" xfId="3" applyNumberFormat="1" applyFont="1" applyFill="1" applyBorder="1" applyAlignment="1">
      <alignment horizontal="center" vertical="center" wrapText="1"/>
    </xf>
    <xf numFmtId="0" fontId="11" fillId="25" borderId="58" xfId="3" quotePrefix="1" applyFont="1" applyFill="1" applyBorder="1" applyAlignment="1">
      <alignment vertical="center" wrapText="1"/>
    </xf>
    <xf numFmtId="165" fontId="11" fillId="25" borderId="55" xfId="3" applyNumberFormat="1" applyFont="1" applyFill="1" applyBorder="1" applyAlignment="1">
      <alignment horizontal="center" vertical="center"/>
    </xf>
    <xf numFmtId="165" fontId="11" fillId="25" borderId="49" xfId="3" quotePrefix="1" applyNumberFormat="1" applyFont="1" applyFill="1" applyBorder="1" applyAlignment="1">
      <alignment horizontal="left" vertical="center"/>
    </xf>
    <xf numFmtId="0" fontId="15" fillId="33" borderId="57" xfId="3" applyFont="1" applyFill="1" applyBorder="1" applyAlignment="1">
      <alignment horizontal="center" vertical="center" wrapText="1"/>
    </xf>
    <xf numFmtId="168" fontId="11" fillId="33" borderId="9" xfId="3" applyNumberFormat="1" applyFont="1" applyFill="1" applyBorder="1" applyAlignment="1">
      <alignment horizontal="center"/>
    </xf>
    <xf numFmtId="1" fontId="11" fillId="33" borderId="9" xfId="3" applyNumberFormat="1" applyFont="1" applyFill="1" applyBorder="1" applyAlignment="1">
      <alignment horizontal="center"/>
    </xf>
    <xf numFmtId="0" fontId="12" fillId="0" borderId="0" xfId="3" applyFont="1"/>
    <xf numFmtId="0" fontId="10" fillId="0" borderId="7" xfId="3" applyFont="1" applyBorder="1" applyAlignment="1">
      <alignment horizontal="left" vertical="top"/>
    </xf>
    <xf numFmtId="0" fontId="11" fillId="0" borderId="7" xfId="3" applyFont="1" applyBorder="1" applyAlignment="1">
      <alignment horizontal="left" vertical="top"/>
    </xf>
    <xf numFmtId="0" fontId="19" fillId="0" borderId="7" xfId="3" applyFont="1" applyBorder="1" applyAlignment="1">
      <alignment horizontal="left" vertical="top"/>
    </xf>
    <xf numFmtId="0" fontId="12" fillId="0" borderId="7" xfId="3" applyFont="1" applyBorder="1"/>
    <xf numFmtId="0" fontId="11" fillId="0" borderId="0" xfId="3" applyFont="1"/>
    <xf numFmtId="0" fontId="11" fillId="0" borderId="68" xfId="3" applyFont="1" applyBorder="1" applyAlignment="1">
      <alignment horizontal="right"/>
    </xf>
    <xf numFmtId="1" fontId="11" fillId="0" borderId="68" xfId="3" applyNumberFormat="1" applyFont="1" applyBorder="1" applyAlignment="1">
      <alignment horizontal="right"/>
    </xf>
    <xf numFmtId="49" fontId="11" fillId="0" borderId="68" xfId="3" applyNumberFormat="1" applyFont="1" applyBorder="1" applyAlignment="1">
      <alignment horizontal="right"/>
    </xf>
    <xf numFmtId="1" fontId="10" fillId="0" borderId="68" xfId="3" applyNumberFormat="1" applyFont="1" applyBorder="1" applyAlignment="1">
      <alignment horizontal="right"/>
    </xf>
    <xf numFmtId="0" fontId="12" fillId="0" borderId="68" xfId="3" applyFont="1" applyBorder="1"/>
    <xf numFmtId="0" fontId="11" fillId="0" borderId="17" xfId="3" applyFont="1" applyBorder="1" applyAlignment="1">
      <alignment horizontal="right"/>
    </xf>
    <xf numFmtId="1" fontId="11" fillId="0" borderId="17" xfId="3" applyNumberFormat="1" applyFont="1" applyBorder="1" applyAlignment="1">
      <alignment horizontal="right"/>
    </xf>
    <xf numFmtId="49" fontId="11" fillId="0" borderId="17" xfId="3" applyNumberFormat="1" applyFont="1" applyBorder="1" applyAlignment="1">
      <alignment horizontal="right"/>
    </xf>
    <xf numFmtId="0" fontId="12" fillId="0" borderId="17" xfId="3" applyFont="1" applyBorder="1"/>
    <xf numFmtId="1" fontId="12" fillId="0" borderId="17" xfId="3" applyNumberFormat="1" applyFont="1" applyBorder="1"/>
    <xf numFmtId="49" fontId="12" fillId="0" borderId="17" xfId="3" applyNumberFormat="1" applyFont="1" applyBorder="1"/>
    <xf numFmtId="0" fontId="11" fillId="0" borderId="7" xfId="3" applyFont="1" applyBorder="1" applyAlignment="1">
      <alignment horizontal="left"/>
    </xf>
    <xf numFmtId="1" fontId="11" fillId="0" borderId="7" xfId="3" applyNumberFormat="1" applyFont="1" applyBorder="1"/>
    <xf numFmtId="0" fontId="11" fillId="0" borderId="0" xfId="3" applyFont="1" applyAlignment="1">
      <alignment horizontal="left"/>
    </xf>
    <xf numFmtId="1" fontId="11" fillId="0" borderId="0" xfId="3" applyNumberFormat="1" applyFont="1"/>
    <xf numFmtId="0" fontId="12" fillId="4" borderId="17" xfId="3" applyFont="1" applyFill="1" applyBorder="1"/>
    <xf numFmtId="1" fontId="11" fillId="4" borderId="17" xfId="3" applyNumberFormat="1" applyFont="1" applyFill="1" applyBorder="1" applyAlignment="1">
      <alignment horizontal="right"/>
    </xf>
    <xf numFmtId="1" fontId="12" fillId="4" borderId="17" xfId="3" applyNumberFormat="1" applyFont="1" applyFill="1" applyBorder="1"/>
    <xf numFmtId="0" fontId="11" fillId="0" borderId="71" xfId="3" applyFont="1" applyBorder="1" applyAlignment="1">
      <alignment horizontal="left"/>
    </xf>
    <xf numFmtId="164" fontId="11" fillId="0" borderId="71" xfId="3" applyNumberFormat="1" applyFont="1" applyBorder="1" applyAlignment="1">
      <alignment horizontal="right"/>
    </xf>
    <xf numFmtId="1" fontId="11" fillId="0" borderId="71" xfId="3" applyNumberFormat="1" applyFont="1" applyBorder="1"/>
    <xf numFmtId="0" fontId="11" fillId="0" borderId="71" xfId="3" applyFont="1" applyBorder="1"/>
    <xf numFmtId="0" fontId="11" fillId="0" borderId="72" xfId="3" applyFont="1" applyBorder="1" applyAlignment="1">
      <alignment horizontal="left"/>
    </xf>
    <xf numFmtId="164" fontId="11" fillId="0" borderId="72" xfId="3" applyNumberFormat="1" applyFont="1" applyBorder="1" applyAlignment="1">
      <alignment horizontal="right"/>
    </xf>
    <xf numFmtId="49" fontId="11" fillId="0" borderId="73" xfId="3" applyNumberFormat="1" applyFont="1" applyBorder="1"/>
    <xf numFmtId="1" fontId="11" fillId="0" borderId="72" xfId="3" applyNumberFormat="1" applyFont="1" applyBorder="1"/>
    <xf numFmtId="0" fontId="7" fillId="0" borderId="74" xfId="3" applyFont="1" applyBorder="1"/>
    <xf numFmtId="16" fontId="11" fillId="0" borderId="75" xfId="3" applyNumberFormat="1" applyFont="1" applyBorder="1" applyAlignment="1">
      <alignment horizontal="right"/>
    </xf>
    <xf numFmtId="1" fontId="11" fillId="4" borderId="75" xfId="3" applyNumberFormat="1" applyFont="1" applyFill="1" applyBorder="1" applyAlignment="1">
      <alignment horizontal="right"/>
    </xf>
    <xf numFmtId="0" fontId="11" fillId="0" borderId="75" xfId="3" applyFont="1" applyBorder="1" applyAlignment="1">
      <alignment horizontal="right"/>
    </xf>
    <xf numFmtId="49" fontId="11" fillId="0" borderId="75" xfId="3" applyNumberFormat="1" applyFont="1" applyBorder="1" applyAlignment="1">
      <alignment horizontal="right"/>
    </xf>
    <xf numFmtId="1" fontId="11" fillId="0" borderId="75" xfId="3" applyNumberFormat="1" applyFont="1" applyBorder="1" applyAlignment="1">
      <alignment horizontal="right"/>
    </xf>
    <xf numFmtId="2" fontId="11" fillId="4" borderId="75" xfId="3" applyNumberFormat="1" applyFont="1" applyFill="1" applyBorder="1" applyAlignment="1">
      <alignment horizontal="right"/>
    </xf>
    <xf numFmtId="0" fontId="11" fillId="0" borderId="72" xfId="3" applyFont="1" applyBorder="1"/>
    <xf numFmtId="0" fontId="11" fillId="0" borderId="76" xfId="3" applyFont="1" applyBorder="1"/>
    <xf numFmtId="0" fontId="7" fillId="0" borderId="77" xfId="3" applyFont="1" applyBorder="1"/>
    <xf numFmtId="16" fontId="11" fillId="0" borderId="78" xfId="3" applyNumberFormat="1" applyFont="1" applyBorder="1" applyAlignment="1">
      <alignment horizontal="right"/>
    </xf>
    <xf numFmtId="1" fontId="11" fillId="4" borderId="78" xfId="3" applyNumberFormat="1" applyFont="1" applyFill="1" applyBorder="1" applyAlignment="1">
      <alignment horizontal="right"/>
    </xf>
    <xf numFmtId="49" fontId="11" fillId="0" borderId="78" xfId="3" applyNumberFormat="1" applyFont="1" applyBorder="1" applyAlignment="1">
      <alignment horizontal="right"/>
    </xf>
    <xf numFmtId="1" fontId="11" fillId="0" borderId="78" xfId="3" applyNumberFormat="1" applyFont="1" applyBorder="1" applyAlignment="1">
      <alignment horizontal="right"/>
    </xf>
    <xf numFmtId="2" fontId="11" fillId="4" borderId="78" xfId="3" applyNumberFormat="1" applyFont="1" applyFill="1" applyBorder="1" applyAlignment="1">
      <alignment horizontal="right"/>
    </xf>
    <xf numFmtId="0" fontId="11" fillId="0" borderId="52" xfId="3" applyFont="1" applyBorder="1"/>
    <xf numFmtId="0" fontId="12" fillId="7" borderId="54" xfId="3" applyFont="1" applyFill="1" applyBorder="1" applyAlignment="1">
      <alignment horizontal="center" vertical="center" wrapText="1"/>
    </xf>
    <xf numFmtId="0" fontId="10" fillId="0" borderId="52" xfId="3" applyFont="1" applyBorder="1" applyAlignment="1">
      <alignment vertical="center"/>
    </xf>
    <xf numFmtId="165" fontId="11" fillId="0" borderId="52" xfId="3" applyNumberFormat="1" applyFont="1" applyBorder="1" applyAlignment="1">
      <alignment horizontal="left"/>
    </xf>
    <xf numFmtId="0" fontId="11" fillId="0" borderId="79" xfId="3" applyFont="1" applyBorder="1" applyAlignment="1">
      <alignment horizontal="left" vertical="top" wrapText="1"/>
    </xf>
    <xf numFmtId="49" fontId="11" fillId="0" borderId="69" xfId="3" applyNumberFormat="1" applyFont="1" applyBorder="1" applyAlignment="1">
      <alignment horizontal="left" vertical="top" wrapText="1"/>
    </xf>
    <xf numFmtId="1" fontId="11" fillId="0" borderId="69" xfId="3" applyNumberFormat="1" applyFont="1" applyBorder="1" applyAlignment="1">
      <alignment horizontal="left" vertical="top" wrapText="1"/>
    </xf>
    <xf numFmtId="166" fontId="10" fillId="4" borderId="69" xfId="3" applyNumberFormat="1" applyFont="1" applyFill="1" applyBorder="1" applyAlignment="1">
      <alignment horizontal="center" vertical="center" wrapText="1"/>
    </xf>
    <xf numFmtId="0" fontId="10" fillId="4" borderId="69" xfId="3" applyFont="1" applyFill="1" applyBorder="1" applyAlignment="1">
      <alignment horizontal="center" vertical="center" wrapText="1"/>
    </xf>
    <xf numFmtId="1" fontId="10" fillId="4" borderId="69" xfId="3" applyNumberFormat="1" applyFont="1" applyFill="1" applyBorder="1" applyAlignment="1">
      <alignment horizontal="center" vertical="center" wrapText="1"/>
    </xf>
    <xf numFmtId="49" fontId="10" fillId="4" borderId="69" xfId="3" applyNumberFormat="1" applyFont="1" applyFill="1" applyBorder="1" applyAlignment="1">
      <alignment horizontal="center" vertical="center" wrapText="1"/>
    </xf>
    <xf numFmtId="1" fontId="10" fillId="4" borderId="70" xfId="3" applyNumberFormat="1" applyFont="1" applyFill="1" applyBorder="1" applyAlignment="1">
      <alignment horizontal="center" vertical="center" wrapText="1"/>
    </xf>
    <xf numFmtId="0" fontId="11" fillId="0" borderId="0" xfId="3" applyFont="1" applyAlignment="1">
      <alignment horizontal="center" vertical="center"/>
    </xf>
    <xf numFmtId="0" fontId="22" fillId="0" borderId="0" xfId="1" applyFont="1" applyAlignment="1">
      <alignment wrapText="1"/>
    </xf>
    <xf numFmtId="0" fontId="18" fillId="0" borderId="0" xfId="1" applyFont="1" applyAlignment="1">
      <alignment wrapText="1"/>
    </xf>
    <xf numFmtId="0" fontId="21" fillId="0" borderId="0" xfId="1" applyFont="1" applyAlignment="1">
      <alignment horizontal="left" vertical="top"/>
    </xf>
    <xf numFmtId="0" fontId="23" fillId="0" borderId="0" xfId="1" applyFont="1"/>
    <xf numFmtId="0" fontId="23" fillId="0" borderId="0" xfId="1" applyFont="1" applyAlignment="1">
      <alignment wrapText="1"/>
    </xf>
    <xf numFmtId="0" fontId="18" fillId="0" borderId="47" xfId="4" applyFont="1" applyBorder="1"/>
    <xf numFmtId="0" fontId="18" fillId="0" borderId="0" xfId="4" applyFont="1"/>
    <xf numFmtId="0" fontId="10" fillId="13" borderId="18" xfId="0" applyFont="1" applyFill="1" applyBorder="1" applyAlignment="1">
      <alignment horizontal="left" vertical="center" wrapText="1"/>
    </xf>
    <xf numFmtId="0" fontId="18" fillId="0" borderId="48" xfId="4" applyFont="1" applyBorder="1"/>
    <xf numFmtId="0" fontId="21" fillId="0" borderId="0" xfId="1" applyFont="1" applyAlignment="1">
      <alignment vertical="top" wrapText="1"/>
    </xf>
    <xf numFmtId="0" fontId="10" fillId="17" borderId="14" xfId="0" applyFont="1" applyFill="1" applyBorder="1" applyAlignment="1">
      <alignment horizontal="left" vertical="center" wrapText="1"/>
    </xf>
    <xf numFmtId="0" fontId="10" fillId="20" borderId="14" xfId="0" applyFont="1" applyFill="1" applyBorder="1" applyAlignment="1">
      <alignment horizontal="left" vertical="center" wrapText="1"/>
    </xf>
    <xf numFmtId="0" fontId="10" fillId="10" borderId="14" xfId="0" applyFont="1" applyFill="1" applyBorder="1" applyAlignment="1">
      <alignment horizontal="left" vertical="center" wrapText="1"/>
    </xf>
    <xf numFmtId="0" fontId="10" fillId="12" borderId="14" xfId="0" applyFont="1" applyFill="1" applyBorder="1" applyAlignment="1">
      <alignment horizontal="left" vertical="center" wrapText="1"/>
    </xf>
    <xf numFmtId="0" fontId="10" fillId="16" borderId="14" xfId="0" applyFont="1" applyFill="1" applyBorder="1" applyAlignment="1">
      <alignment horizontal="left" vertical="center" wrapText="1"/>
    </xf>
    <xf numFmtId="0" fontId="10" fillId="14" borderId="14" xfId="0" applyFont="1" applyFill="1" applyBorder="1" applyAlignment="1">
      <alignment horizontal="left" vertical="center" wrapText="1"/>
    </xf>
    <xf numFmtId="0" fontId="10" fillId="13" borderId="14" xfId="0" applyFont="1" applyFill="1" applyBorder="1" applyAlignment="1">
      <alignment horizontal="left" vertical="center" wrapText="1"/>
    </xf>
    <xf numFmtId="0" fontId="18" fillId="0" borderId="49" xfId="4" applyFont="1" applyBorder="1"/>
    <xf numFmtId="0" fontId="18" fillId="0" borderId="7" xfId="4" applyFont="1" applyBorder="1"/>
    <xf numFmtId="0" fontId="10" fillId="15" borderId="50" xfId="0" applyFont="1" applyFill="1" applyBorder="1" applyAlignment="1">
      <alignment horizontal="left" vertical="center" wrapText="1"/>
    </xf>
    <xf numFmtId="0" fontId="18" fillId="0" borderId="10" xfId="4" applyFont="1" applyBorder="1"/>
    <xf numFmtId="0" fontId="18" fillId="0" borderId="42" xfId="4" applyFont="1" applyBorder="1"/>
    <xf numFmtId="0" fontId="18" fillId="0" borderId="44" xfId="4" applyFont="1" applyBorder="1"/>
    <xf numFmtId="0" fontId="10" fillId="11" borderId="45" xfId="0" applyFont="1" applyFill="1" applyBorder="1" applyAlignment="1">
      <alignment horizontal="left" vertical="center" wrapText="1"/>
    </xf>
    <xf numFmtId="0" fontId="18" fillId="0" borderId="43" xfId="4" applyFont="1" applyBorder="1"/>
    <xf numFmtId="0" fontId="10" fillId="18" borderId="14" xfId="0" applyFont="1" applyFill="1" applyBorder="1" applyAlignment="1">
      <alignment horizontal="left" vertical="center" wrapText="1"/>
    </xf>
    <xf numFmtId="0" fontId="10" fillId="15" borderId="14" xfId="0" applyFont="1" applyFill="1" applyBorder="1" applyAlignment="1">
      <alignment horizontal="left" vertical="center" wrapText="1"/>
    </xf>
    <xf numFmtId="0" fontId="10" fillId="14" borderId="50" xfId="0" applyFont="1" applyFill="1" applyBorder="1" applyAlignment="1">
      <alignment horizontal="left" vertical="center" wrapText="1"/>
    </xf>
    <xf numFmtId="0" fontId="23" fillId="21" borderId="17" xfId="1" applyFont="1" applyFill="1" applyBorder="1" applyAlignment="1">
      <alignment horizontal="center"/>
    </xf>
    <xf numFmtId="0" fontId="23" fillId="21" borderId="17" xfId="1" applyFont="1" applyFill="1" applyBorder="1" applyAlignment="1">
      <alignment horizontal="center" wrapText="1"/>
    </xf>
    <xf numFmtId="0" fontId="22" fillId="0" borderId="0" xfId="1" applyFont="1"/>
    <xf numFmtId="0" fontId="10" fillId="17" borderId="18" xfId="1" applyFont="1" applyFill="1" applyBorder="1" applyAlignment="1">
      <alignment horizontal="center" vertical="center" wrapText="1"/>
    </xf>
    <xf numFmtId="0" fontId="10" fillId="10" borderId="12" xfId="1" applyFont="1" applyFill="1" applyBorder="1" applyAlignment="1">
      <alignment horizontal="center" vertical="center" wrapText="1"/>
    </xf>
    <xf numFmtId="0" fontId="23" fillId="16" borderId="13" xfId="1" applyFont="1" applyFill="1" applyBorder="1" applyAlignment="1">
      <alignment horizontal="center" vertical="center" wrapText="1"/>
    </xf>
    <xf numFmtId="0" fontId="10" fillId="12" borderId="12" xfId="1" applyFont="1" applyFill="1" applyBorder="1" applyAlignment="1">
      <alignment horizontal="center" vertical="center" wrapText="1"/>
    </xf>
    <xf numFmtId="0" fontId="10" fillId="14" borderId="18" xfId="1" applyFont="1" applyFill="1" applyBorder="1" applyAlignment="1">
      <alignment horizontal="center" vertical="center" wrapText="1"/>
    </xf>
    <xf numFmtId="0" fontId="10" fillId="13" borderId="14" xfId="1" applyFont="1" applyFill="1" applyBorder="1" applyAlignment="1">
      <alignment horizontal="center" vertical="center" wrapText="1"/>
    </xf>
    <xf numFmtId="0" fontId="10" fillId="15" borderId="12" xfId="1" applyFont="1" applyFill="1" applyBorder="1" applyAlignment="1">
      <alignment horizontal="center" vertical="center" wrapText="1"/>
    </xf>
    <xf numFmtId="0" fontId="10" fillId="19" borderId="12" xfId="1" applyFont="1" applyFill="1" applyBorder="1" applyAlignment="1">
      <alignment horizontal="center" vertical="center" wrapText="1"/>
    </xf>
    <xf numFmtId="0" fontId="10" fillId="18" borderId="12" xfId="1" applyFont="1" applyFill="1" applyBorder="1" applyAlignment="1">
      <alignment horizontal="center" vertical="center" wrapText="1"/>
    </xf>
    <xf numFmtId="0" fontId="10" fillId="14" borderId="12" xfId="1" applyFont="1" applyFill="1" applyBorder="1" applyAlignment="1">
      <alignment horizontal="center" vertical="center" wrapText="1"/>
    </xf>
    <xf numFmtId="0" fontId="10" fillId="14" borderId="15" xfId="1" applyFont="1" applyFill="1" applyBorder="1" applyAlignment="1">
      <alignment horizontal="center" vertical="center" wrapText="1"/>
    </xf>
    <xf numFmtId="0" fontId="10" fillId="11" borderId="13" xfId="1" applyFont="1" applyFill="1" applyBorder="1" applyAlignment="1">
      <alignment horizontal="center" vertical="center" wrapText="1"/>
    </xf>
    <xf numFmtId="0" fontId="23" fillId="0" borderId="51" xfId="4" applyFont="1" applyBorder="1" applyAlignment="1">
      <alignment horizontal="center"/>
    </xf>
    <xf numFmtId="0" fontId="23" fillId="0" borderId="52" xfId="4" applyFont="1" applyBorder="1" applyAlignment="1">
      <alignment horizontal="center"/>
    </xf>
    <xf numFmtId="0" fontId="26" fillId="0" borderId="0" xfId="5" applyFont="1"/>
    <xf numFmtId="0" fontId="7" fillId="0" borderId="0" xfId="5" applyFont="1"/>
    <xf numFmtId="0" fontId="27" fillId="0" borderId="0" xfId="5" applyFont="1"/>
    <xf numFmtId="0" fontId="27" fillId="0" borderId="0" xfId="5" applyFont="1" applyAlignment="1">
      <alignment horizontal="center"/>
    </xf>
    <xf numFmtId="0" fontId="7" fillId="0" borderId="0" xfId="5" applyFont="1" applyAlignment="1">
      <alignment horizontal="center"/>
    </xf>
    <xf numFmtId="0" fontId="7" fillId="0" borderId="0" xfId="5" applyFont="1" applyAlignment="1">
      <alignment vertical="top"/>
    </xf>
    <xf numFmtId="1" fontId="7" fillId="0" borderId="24" xfId="5" applyNumberFormat="1" applyFont="1" applyBorder="1" applyAlignment="1">
      <alignment horizontal="center"/>
    </xf>
    <xf numFmtId="0" fontId="10" fillId="0" borderId="24" xfId="5" applyFont="1" applyBorder="1" applyAlignment="1">
      <alignment horizontal="center" vertical="center" wrapText="1"/>
    </xf>
    <xf numFmtId="14" fontId="7" fillId="0" borderId="24" xfId="5" applyNumberFormat="1" applyFont="1" applyBorder="1" applyAlignment="1">
      <alignment horizontal="center"/>
    </xf>
    <xf numFmtId="0" fontId="7" fillId="0" borderId="24" xfId="5" applyFont="1" applyBorder="1" applyAlignment="1">
      <alignment horizontal="center"/>
    </xf>
    <xf numFmtId="1" fontId="7" fillId="0" borderId="25" xfId="5" applyNumberFormat="1" applyFont="1" applyBorder="1" applyAlignment="1">
      <alignment horizontal="center" vertical="center"/>
    </xf>
    <xf numFmtId="1" fontId="7" fillId="0" borderId="12" xfId="5" applyNumberFormat="1" applyFont="1" applyBorder="1" applyAlignment="1">
      <alignment horizontal="center"/>
    </xf>
    <xf numFmtId="0" fontId="10" fillId="0" borderId="12" xfId="5" applyFont="1" applyBorder="1" applyAlignment="1">
      <alignment horizontal="center" vertical="center" wrapText="1"/>
    </xf>
    <xf numFmtId="14" fontId="7" fillId="0" borderId="12" xfId="5" applyNumberFormat="1" applyFont="1" applyBorder="1" applyAlignment="1">
      <alignment horizontal="center"/>
    </xf>
    <xf numFmtId="0" fontId="7" fillId="0" borderId="12" xfId="5" applyFont="1" applyBorder="1" applyAlignment="1">
      <alignment horizontal="center"/>
    </xf>
    <xf numFmtId="1" fontId="7" fillId="0" borderId="27" xfId="5" applyNumberFormat="1" applyFont="1" applyBorder="1" applyAlignment="1">
      <alignment horizontal="center" vertical="center"/>
    </xf>
    <xf numFmtId="0" fontId="7" fillId="0" borderId="12" xfId="5" applyFont="1" applyBorder="1" applyAlignment="1">
      <alignment horizontal="center" vertical="center"/>
    </xf>
    <xf numFmtId="0" fontId="28" fillId="0" borderId="12" xfId="5" applyFont="1" applyBorder="1" applyAlignment="1">
      <alignment horizontal="center" vertical="center" wrapText="1"/>
    </xf>
    <xf numFmtId="1" fontId="7" fillId="0" borderId="29" xfId="5" applyNumberFormat="1" applyFont="1" applyBorder="1" applyAlignment="1">
      <alignment horizontal="center"/>
    </xf>
    <xf numFmtId="0" fontId="10" fillId="0" borderId="29" xfId="5" applyFont="1" applyBorder="1" applyAlignment="1">
      <alignment horizontal="center" vertical="center" wrapText="1"/>
    </xf>
    <xf numFmtId="14" fontId="7" fillId="0" borderId="29" xfId="5" applyNumberFormat="1" applyFont="1" applyBorder="1" applyAlignment="1">
      <alignment horizontal="center"/>
    </xf>
    <xf numFmtId="0" fontId="7" fillId="0" borderId="29" xfId="5" applyFont="1" applyBorder="1" applyAlignment="1">
      <alignment horizontal="center"/>
    </xf>
    <xf numFmtId="0" fontId="7" fillId="0" borderId="30" xfId="5" applyFont="1" applyBorder="1" applyAlignment="1">
      <alignment horizontal="center"/>
    </xf>
    <xf numFmtId="16" fontId="7" fillId="0" borderId="0" xfId="5" applyNumberFormat="1" applyFont="1"/>
    <xf numFmtId="0" fontId="6" fillId="0" borderId="0" xfId="5" applyFont="1" applyAlignment="1">
      <alignment horizontal="center"/>
    </xf>
    <xf numFmtId="0" fontId="7" fillId="0" borderId="0" xfId="5" applyFont="1" applyAlignment="1">
      <alignment vertical="center"/>
    </xf>
    <xf numFmtId="16" fontId="7" fillId="0" borderId="0" xfId="5" applyNumberFormat="1" applyFont="1" applyAlignment="1">
      <alignment horizontal="center" vertical="center"/>
    </xf>
    <xf numFmtId="0" fontId="10" fillId="0" borderId="0" xfId="5" applyFont="1" applyAlignment="1">
      <alignment vertical="center" textRotation="180" wrapText="1"/>
    </xf>
    <xf numFmtId="0" fontId="7" fillId="0" borderId="0" xfId="5" applyFont="1" applyAlignment="1">
      <alignment horizontal="left"/>
    </xf>
    <xf numFmtId="0" fontId="7" fillId="0" borderId="0" xfId="5" applyFont="1" applyAlignment="1">
      <alignment horizontal="right"/>
    </xf>
    <xf numFmtId="0" fontId="7" fillId="0" borderId="31" xfId="5" applyFont="1" applyBorder="1" applyAlignment="1">
      <alignment horizontal="center"/>
    </xf>
    <xf numFmtId="0" fontId="7" fillId="0" borderId="32" xfId="5" applyFont="1" applyBorder="1" applyAlignment="1">
      <alignment horizontal="left"/>
    </xf>
    <xf numFmtId="0" fontId="7" fillId="0" borderId="33" xfId="5" applyFont="1" applyBorder="1"/>
    <xf numFmtId="0" fontId="7" fillId="0" borderId="0" xfId="5" applyFont="1" applyAlignment="1">
      <alignment wrapText="1"/>
    </xf>
    <xf numFmtId="49" fontId="7" fillId="0" borderId="35" xfId="5" applyNumberFormat="1" applyFont="1" applyBorder="1"/>
    <xf numFmtId="0" fontId="10" fillId="0" borderId="35" xfId="5" applyFont="1" applyBorder="1" applyAlignment="1">
      <alignment horizontal="center" vertical="center"/>
    </xf>
    <xf numFmtId="14" fontId="7" fillId="0" borderId="35" xfId="5" applyNumberFormat="1" applyFont="1" applyBorder="1" applyAlignment="1">
      <alignment horizontal="center"/>
    </xf>
    <xf numFmtId="14" fontId="7" fillId="0" borderId="35" xfId="5" applyNumberFormat="1" applyFont="1" applyBorder="1"/>
    <xf numFmtId="0" fontId="7" fillId="0" borderId="35" xfId="5" applyFont="1" applyBorder="1" applyAlignment="1">
      <alignment horizontal="center"/>
    </xf>
    <xf numFmtId="0" fontId="7" fillId="0" borderId="35" xfId="5" applyFont="1" applyBorder="1"/>
    <xf numFmtId="0" fontId="7" fillId="0" borderId="36" xfId="5" applyFont="1" applyBorder="1" applyAlignment="1">
      <alignment vertical="center"/>
    </xf>
    <xf numFmtId="49" fontId="7" fillId="0" borderId="6" xfId="5" applyNumberFormat="1" applyFont="1" applyBorder="1"/>
    <xf numFmtId="0" fontId="10" fillId="0" borderId="6" xfId="5" applyFont="1" applyBorder="1" applyAlignment="1">
      <alignment horizontal="center" vertical="center"/>
    </xf>
    <xf numFmtId="14" fontId="7" fillId="0" borderId="6" xfId="5" applyNumberFormat="1" applyFont="1" applyBorder="1" applyAlignment="1">
      <alignment horizontal="center"/>
    </xf>
    <xf numFmtId="14" fontId="7" fillId="0" borderId="6" xfId="5" applyNumberFormat="1" applyFont="1" applyBorder="1"/>
    <xf numFmtId="0" fontId="7" fillId="0" borderId="6" xfId="5" applyFont="1" applyBorder="1" applyAlignment="1">
      <alignment horizontal="center"/>
    </xf>
    <xf numFmtId="0" fontId="7" fillId="0" borderId="6" xfId="5" applyFont="1" applyBorder="1"/>
    <xf numFmtId="0" fontId="7" fillId="0" borderId="38" xfId="5" applyFont="1" applyBorder="1" applyAlignment="1">
      <alignment vertical="center"/>
    </xf>
    <xf numFmtId="49" fontId="7" fillId="0" borderId="40" xfId="5" applyNumberFormat="1" applyFont="1" applyBorder="1"/>
    <xf numFmtId="0" fontId="10" fillId="0" borderId="40" xfId="5" applyFont="1" applyBorder="1" applyAlignment="1">
      <alignment horizontal="center" vertical="center"/>
    </xf>
    <xf numFmtId="14" fontId="7" fillId="0" borderId="40" xfId="5" applyNumberFormat="1" applyFont="1" applyBorder="1" applyAlignment="1">
      <alignment horizontal="center"/>
    </xf>
    <xf numFmtId="14" fontId="7" fillId="0" borderId="40" xfId="5" applyNumberFormat="1" applyFont="1" applyBorder="1"/>
    <xf numFmtId="0" fontId="7" fillId="0" borderId="40" xfId="5" applyFont="1" applyBorder="1" applyAlignment="1">
      <alignment horizontal="center"/>
    </xf>
    <xf numFmtId="0" fontId="7" fillId="0" borderId="40" xfId="5" applyFont="1" applyBorder="1"/>
    <xf numFmtId="0" fontId="7" fillId="0" borderId="41" xfId="5" applyFont="1" applyBorder="1" applyAlignment="1">
      <alignment vertical="center"/>
    </xf>
    <xf numFmtId="0" fontId="11" fillId="0" borderId="9" xfId="4" applyFont="1" applyBorder="1" applyAlignment="1">
      <alignment horizontal="center"/>
    </xf>
    <xf numFmtId="0" fontId="7" fillId="0" borderId="0" xfId="4" applyFont="1" applyAlignment="1">
      <alignment horizontal="center"/>
    </xf>
    <xf numFmtId="14" fontId="7" fillId="0" borderId="0" xfId="4" applyNumberFormat="1" applyFont="1" applyAlignment="1">
      <alignment horizontal="center"/>
    </xf>
    <xf numFmtId="0" fontId="6" fillId="0" borderId="0" xfId="4" applyFont="1" applyAlignment="1">
      <alignment horizontal="center"/>
    </xf>
    <xf numFmtId="0" fontId="7" fillId="0" borderId="9" xfId="4" applyFont="1" applyBorder="1" applyAlignment="1">
      <alignment horizontal="center"/>
    </xf>
    <xf numFmtId="14" fontId="7" fillId="0" borderId="9" xfId="4" applyNumberFormat="1" applyFont="1" applyBorder="1" applyAlignment="1">
      <alignment horizontal="center"/>
    </xf>
    <xf numFmtId="167" fontId="7" fillId="0" borderId="9" xfId="4" applyNumberFormat="1" applyFont="1" applyBorder="1" applyAlignment="1">
      <alignment horizontal="center"/>
    </xf>
    <xf numFmtId="0" fontId="6" fillId="0" borderId="7" xfId="4" applyFont="1" applyBorder="1" applyAlignment="1">
      <alignment horizontal="left"/>
    </xf>
    <xf numFmtId="0" fontId="7" fillId="0" borderId="7" xfId="4" applyFont="1" applyBorder="1" applyAlignment="1">
      <alignment horizontal="center"/>
    </xf>
    <xf numFmtId="14" fontId="7" fillId="0" borderId="7" xfId="4" applyNumberFormat="1" applyFont="1" applyBorder="1" applyAlignment="1">
      <alignment horizontal="center"/>
    </xf>
    <xf numFmtId="14" fontId="7" fillId="4" borderId="9" xfId="4" applyNumberFormat="1" applyFont="1" applyFill="1" applyBorder="1" applyAlignment="1">
      <alignment horizontal="center"/>
    </xf>
    <xf numFmtId="0" fontId="7" fillId="0" borderId="8" xfId="4" applyFont="1" applyBorder="1" applyAlignment="1">
      <alignment horizontal="center"/>
    </xf>
    <xf numFmtId="14" fontId="7" fillId="4" borderId="8" xfId="4" applyNumberFormat="1" applyFont="1" applyFill="1" applyBorder="1" applyAlignment="1">
      <alignment horizontal="center"/>
    </xf>
    <xf numFmtId="14" fontId="7" fillId="0" borderId="8" xfId="4" applyNumberFormat="1" applyFont="1" applyBorder="1" applyAlignment="1">
      <alignment horizontal="center"/>
    </xf>
    <xf numFmtId="0" fontId="6" fillId="4" borderId="7" xfId="4" applyFont="1" applyFill="1" applyBorder="1" applyAlignment="1">
      <alignment horizontal="center"/>
    </xf>
    <xf numFmtId="14" fontId="6" fillId="4" borderId="7" xfId="4" applyNumberFormat="1" applyFont="1" applyFill="1" applyBorder="1" applyAlignment="1">
      <alignment horizontal="center"/>
    </xf>
    <xf numFmtId="0" fontId="6" fillId="0" borderId="7" xfId="0" applyFont="1" applyBorder="1" applyAlignment="1">
      <alignment horizontal="left"/>
    </xf>
    <xf numFmtId="0" fontId="7" fillId="0" borderId="7" xfId="0" applyFont="1" applyBorder="1" applyAlignment="1">
      <alignment horizontal="center"/>
    </xf>
    <xf numFmtId="0" fontId="6" fillId="0" borderId="44" xfId="0" applyFont="1" applyBorder="1" applyAlignment="1">
      <alignment horizontal="center"/>
    </xf>
    <xf numFmtId="0" fontId="6" fillId="4" borderId="7" xfId="0" applyFont="1" applyFill="1" applyBorder="1" applyAlignment="1">
      <alignment horizontal="center" wrapText="1"/>
    </xf>
    <xf numFmtId="16" fontId="7" fillId="0" borderId="8" xfId="0" applyNumberFormat="1" applyFont="1" applyBorder="1" applyAlignment="1">
      <alignment horizontal="center"/>
    </xf>
    <xf numFmtId="0" fontId="7" fillId="0" borderId="8" xfId="0" applyFont="1" applyBorder="1" applyAlignment="1">
      <alignment horizontal="center"/>
    </xf>
    <xf numFmtId="16" fontId="7" fillId="0" borderId="9" xfId="0" applyNumberFormat="1" applyFont="1" applyBorder="1" applyAlignment="1">
      <alignment horizontal="center"/>
    </xf>
    <xf numFmtId="0" fontId="7" fillId="0" borderId="9" xfId="0" applyFont="1" applyBorder="1" applyAlignment="1">
      <alignment horizontal="center"/>
    </xf>
    <xf numFmtId="17" fontId="7" fillId="0" borderId="9" xfId="0" applyNumberFormat="1" applyFont="1" applyBorder="1" applyAlignment="1">
      <alignment horizontal="center"/>
    </xf>
    <xf numFmtId="0" fontId="7" fillId="0" borderId="9" xfId="0" quotePrefix="1" applyFont="1" applyBorder="1" applyAlignment="1">
      <alignment horizontal="center"/>
    </xf>
    <xf numFmtId="0" fontId="6" fillId="4" borderId="54" xfId="0" applyFont="1" applyFill="1" applyBorder="1" applyAlignment="1">
      <alignment horizontal="center"/>
    </xf>
    <xf numFmtId="0" fontId="6" fillId="0" borderId="0" xfId="0" applyFont="1" applyAlignment="1">
      <alignment horizontal="left"/>
    </xf>
    <xf numFmtId="0" fontId="11" fillId="0" borderId="8" xfId="0" applyFont="1" applyBorder="1" applyAlignment="1">
      <alignment horizontal="center"/>
    </xf>
    <xf numFmtId="164" fontId="11" fillId="0" borderId="0" xfId="0" applyNumberFormat="1" applyFont="1" applyAlignment="1">
      <alignment horizontal="left"/>
    </xf>
    <xf numFmtId="16" fontId="11" fillId="0" borderId="0" xfId="0" applyNumberFormat="1" applyFont="1" applyAlignment="1">
      <alignment horizontal="left"/>
    </xf>
    <xf numFmtId="16" fontId="11" fillId="4" borderId="0" xfId="0" applyNumberFormat="1" applyFont="1" applyFill="1" applyAlignment="1">
      <alignment horizontal="left"/>
    </xf>
    <xf numFmtId="0" fontId="11" fillId="0" borderId="9" xfId="0" applyFont="1" applyBorder="1" applyAlignment="1">
      <alignment horizontal="center"/>
    </xf>
    <xf numFmtId="165" fontId="11" fillId="0" borderId="9" xfId="0" applyNumberFormat="1" applyFont="1" applyBorder="1" applyAlignment="1">
      <alignment horizontal="center"/>
    </xf>
    <xf numFmtId="16" fontId="7" fillId="0" borderId="0" xfId="0" applyNumberFormat="1" applyFont="1" applyAlignment="1">
      <alignment horizontal="left"/>
    </xf>
    <xf numFmtId="0" fontId="7" fillId="0" borderId="0" xfId="0" applyFont="1" applyAlignment="1">
      <alignment horizontal="left" vertical="center" textRotation="90" wrapText="1"/>
    </xf>
    <xf numFmtId="0" fontId="6" fillId="4" borderId="54" xfId="0" applyFont="1" applyFill="1" applyBorder="1" applyAlignment="1">
      <alignment horizontal="center" vertical="center" wrapText="1"/>
    </xf>
    <xf numFmtId="0" fontId="6" fillId="30" borderId="7" xfId="0" applyFont="1" applyFill="1" applyBorder="1"/>
    <xf numFmtId="0" fontId="6" fillId="30" borderId="0" xfId="0" applyFont="1" applyFill="1"/>
    <xf numFmtId="0" fontId="6" fillId="30" borderId="55" xfId="0" applyFont="1" applyFill="1" applyBorder="1"/>
    <xf numFmtId="0" fontId="7" fillId="30" borderId="0" xfId="0" applyFont="1" applyFill="1"/>
    <xf numFmtId="0" fontId="7" fillId="30" borderId="0" xfId="0" applyFont="1" applyFill="1" applyAlignment="1">
      <alignment horizontal="left"/>
    </xf>
    <xf numFmtId="0" fontId="10" fillId="30" borderId="2" xfId="0" applyFont="1" applyFill="1" applyBorder="1" applyAlignment="1">
      <alignment horizontal="left"/>
    </xf>
    <xf numFmtId="0" fontId="10" fillId="30" borderId="2" xfId="0" applyFont="1" applyFill="1" applyBorder="1"/>
    <xf numFmtId="0" fontId="10" fillId="30" borderId="80" xfId="0" applyFont="1" applyFill="1" applyBorder="1" applyAlignment="1">
      <alignment horizontal="left"/>
    </xf>
    <xf numFmtId="0" fontId="7" fillId="30" borderId="7" xfId="0" applyFont="1" applyFill="1" applyBorder="1" applyAlignment="1">
      <alignment horizontal="left"/>
    </xf>
    <xf numFmtId="0" fontId="7" fillId="30" borderId="7" xfId="0" applyFont="1" applyFill="1" applyBorder="1"/>
    <xf numFmtId="0" fontId="11" fillId="30" borderId="0" xfId="0" applyFont="1" applyFill="1" applyAlignment="1">
      <alignment horizontal="right"/>
    </xf>
    <xf numFmtId="0" fontId="11" fillId="30" borderId="0" xfId="0" applyFont="1" applyFill="1" applyAlignment="1">
      <alignment horizontal="left"/>
    </xf>
    <xf numFmtId="0" fontId="11" fillId="30" borderId="0" xfId="0" applyFont="1" applyFill="1"/>
    <xf numFmtId="0" fontId="12" fillId="30" borderId="7" xfId="3" applyFont="1" applyFill="1" applyBorder="1" applyAlignment="1">
      <alignment horizontal="center"/>
    </xf>
    <xf numFmtId="0" fontId="11" fillId="30" borderId="7" xfId="3" applyFont="1" applyFill="1" applyBorder="1" applyAlignment="1">
      <alignment horizontal="center"/>
    </xf>
    <xf numFmtId="1" fontId="11" fillId="30" borderId="7" xfId="3" applyNumberFormat="1" applyFont="1" applyFill="1" applyBorder="1" applyAlignment="1">
      <alignment horizontal="center"/>
    </xf>
    <xf numFmtId="165" fontId="11" fillId="30" borderId="7" xfId="3" applyNumberFormat="1" applyFont="1" applyFill="1" applyBorder="1" applyAlignment="1">
      <alignment horizontal="center" wrapText="1"/>
    </xf>
    <xf numFmtId="0" fontId="11" fillId="30" borderId="65" xfId="3" applyFont="1" applyFill="1" applyBorder="1" applyAlignment="1">
      <alignment horizontal="center"/>
    </xf>
    <xf numFmtId="0" fontId="11" fillId="30" borderId="66" xfId="3" applyFont="1" applyFill="1" applyBorder="1" applyAlignment="1">
      <alignment horizontal="center"/>
    </xf>
    <xf numFmtId="0" fontId="11" fillId="30" borderId="67" xfId="3" applyFont="1" applyFill="1" applyBorder="1" applyAlignment="1">
      <alignment horizontal="center"/>
    </xf>
    <xf numFmtId="0" fontId="10" fillId="30" borderId="12" xfId="3" applyFont="1" applyFill="1" applyBorder="1" applyAlignment="1">
      <alignment horizontal="center" vertical="center" wrapText="1"/>
    </xf>
    <xf numFmtId="0" fontId="11" fillId="30" borderId="0" xfId="3" applyFont="1" applyFill="1" applyAlignment="1">
      <alignment horizontal="center"/>
    </xf>
    <xf numFmtId="1" fontId="11" fillId="30" borderId="0" xfId="3" applyNumberFormat="1" applyFont="1" applyFill="1" applyAlignment="1">
      <alignment horizontal="center"/>
    </xf>
    <xf numFmtId="165" fontId="11" fillId="30" borderId="0" xfId="3" applyNumberFormat="1" applyFont="1" applyFill="1" applyAlignment="1">
      <alignment horizontal="center" wrapText="1"/>
    </xf>
    <xf numFmtId="0" fontId="0" fillId="30" borderId="0" xfId="0" applyFill="1"/>
    <xf numFmtId="0" fontId="11" fillId="30" borderId="3" xfId="3" applyFont="1" applyFill="1" applyBorder="1" applyAlignment="1">
      <alignment horizontal="center"/>
    </xf>
    <xf numFmtId="0" fontId="11" fillId="30" borderId="4" xfId="3" applyFont="1" applyFill="1" applyBorder="1" applyAlignment="1">
      <alignment horizontal="center"/>
    </xf>
    <xf numFmtId="0" fontId="11" fillId="30" borderId="5" xfId="3" applyFont="1" applyFill="1" applyBorder="1" applyAlignment="1">
      <alignment horizontal="center"/>
    </xf>
    <xf numFmtId="165" fontId="14" fillId="30" borderId="7" xfId="3" quotePrefix="1" applyNumberFormat="1" applyFont="1" applyFill="1" applyBorder="1" applyAlignment="1">
      <alignment horizontal="center"/>
    </xf>
    <xf numFmtId="0" fontId="11" fillId="30" borderId="64" xfId="3" applyFont="1" applyFill="1" applyBorder="1" applyAlignment="1">
      <alignment horizontal="center"/>
    </xf>
    <xf numFmtId="15" fontId="7" fillId="30" borderId="64" xfId="0" applyNumberFormat="1" applyFont="1" applyFill="1" applyBorder="1" applyAlignment="1">
      <alignment horizontal="center"/>
    </xf>
    <xf numFmtId="0" fontId="11" fillId="30" borderId="64" xfId="0" applyFont="1" applyFill="1" applyBorder="1" applyAlignment="1">
      <alignment horizontal="center"/>
    </xf>
    <xf numFmtId="0" fontId="18" fillId="30" borderId="64" xfId="3" applyFont="1" applyFill="1" applyBorder="1" applyAlignment="1">
      <alignment horizontal="center"/>
    </xf>
    <xf numFmtId="0" fontId="11" fillId="30" borderId="9" xfId="3" applyFont="1" applyFill="1" applyBorder="1" applyAlignment="1">
      <alignment horizontal="center"/>
    </xf>
    <xf numFmtId="15" fontId="7" fillId="30" borderId="9" xfId="0" applyNumberFormat="1" applyFont="1" applyFill="1" applyBorder="1" applyAlignment="1">
      <alignment horizontal="center"/>
    </xf>
    <xf numFmtId="0" fontId="11" fillId="30" borderId="9" xfId="0" applyFont="1" applyFill="1" applyBorder="1" applyAlignment="1">
      <alignment horizontal="center"/>
    </xf>
    <xf numFmtId="0" fontId="18" fillId="30" borderId="9" xfId="3" applyFont="1" applyFill="1" applyBorder="1" applyAlignment="1">
      <alignment horizontal="center"/>
    </xf>
    <xf numFmtId="0" fontId="12" fillId="30" borderId="54" xfId="3" applyFont="1" applyFill="1" applyBorder="1" applyAlignment="1">
      <alignment horizontal="center"/>
    </xf>
    <xf numFmtId="165" fontId="14" fillId="30" borderId="7" xfId="3" applyNumberFormat="1" applyFont="1" applyFill="1" applyBorder="1" applyAlignment="1">
      <alignment horizontal="center" wrapText="1"/>
    </xf>
    <xf numFmtId="0" fontId="7" fillId="30" borderId="64" xfId="3" applyFont="1" applyFill="1" applyBorder="1" applyAlignment="1">
      <alignment horizontal="center"/>
    </xf>
    <xf numFmtId="0" fontId="7" fillId="30" borderId="9" xfId="3" applyFont="1" applyFill="1" applyBorder="1" applyAlignment="1">
      <alignment horizontal="center"/>
    </xf>
    <xf numFmtId="0" fontId="11" fillId="30" borderId="48" xfId="3" quotePrefix="1" applyFont="1" applyFill="1" applyBorder="1" applyAlignment="1">
      <alignment vertical="center" wrapText="1"/>
    </xf>
    <xf numFmtId="165" fontId="14" fillId="30" borderId="0" xfId="3" applyNumberFormat="1" applyFont="1" applyFill="1" applyAlignment="1">
      <alignment horizontal="center" wrapText="1"/>
    </xf>
    <xf numFmtId="0" fontId="16" fillId="30" borderId="0" xfId="3" applyFont="1" applyFill="1" applyAlignment="1">
      <alignment horizontal="center" wrapText="1"/>
    </xf>
    <xf numFmtId="0" fontId="10" fillId="30" borderId="7" xfId="3" applyFont="1" applyFill="1" applyBorder="1" applyAlignment="1">
      <alignment horizontal="center" wrapText="1"/>
    </xf>
    <xf numFmtId="0" fontId="23" fillId="30" borderId="0" xfId="1" applyFont="1" applyFill="1" applyAlignment="1">
      <alignment wrapText="1"/>
    </xf>
    <xf numFmtId="0" fontId="23" fillId="30" borderId="0" xfId="1" applyFont="1" applyFill="1"/>
    <xf numFmtId="0" fontId="23" fillId="30" borderId="0" xfId="1" applyFont="1" applyFill="1" applyAlignment="1">
      <alignment vertical="top" wrapText="1"/>
    </xf>
    <xf numFmtId="0" fontId="24" fillId="30" borderId="10" xfId="1" applyFont="1" applyFill="1" applyBorder="1" applyAlignment="1">
      <alignment vertical="top" wrapText="1"/>
    </xf>
    <xf numFmtId="0" fontId="24" fillId="30" borderId="7" xfId="1" applyFont="1" applyFill="1" applyBorder="1" applyAlignment="1">
      <alignment horizontal="right"/>
    </xf>
    <xf numFmtId="0" fontId="23" fillId="30" borderId="11" xfId="1" applyFont="1" applyFill="1" applyBorder="1"/>
    <xf numFmtId="0" fontId="23" fillId="30" borderId="1" xfId="1" applyFont="1" applyFill="1" applyBorder="1"/>
    <xf numFmtId="0" fontId="24" fillId="30" borderId="11" xfId="1" applyFont="1" applyFill="1" applyBorder="1"/>
    <xf numFmtId="0" fontId="24" fillId="30" borderId="1" xfId="1" applyFont="1" applyFill="1" applyBorder="1"/>
    <xf numFmtId="0" fontId="10" fillId="30" borderId="0" xfId="1" applyFont="1" applyFill="1"/>
    <xf numFmtId="0" fontId="22" fillId="30" borderId="7" xfId="1" applyFont="1" applyFill="1" applyBorder="1" applyAlignment="1">
      <alignment wrapText="1"/>
    </xf>
    <xf numFmtId="0" fontId="18" fillId="30" borderId="7" xfId="1" applyFont="1" applyFill="1" applyBorder="1" applyAlignment="1">
      <alignment wrapText="1"/>
    </xf>
    <xf numFmtId="0" fontId="22" fillId="30" borderId="0" xfId="1" applyFont="1" applyFill="1" applyAlignment="1">
      <alignment wrapText="1"/>
    </xf>
    <xf numFmtId="0" fontId="18" fillId="30" borderId="0" xfId="1" applyFont="1" applyFill="1" applyAlignment="1">
      <alignment wrapText="1"/>
    </xf>
    <xf numFmtId="0" fontId="22" fillId="30" borderId="1" xfId="1" applyFont="1" applyFill="1" applyBorder="1"/>
    <xf numFmtId="0" fontId="22" fillId="30" borderId="0" xfId="1" applyFont="1" applyFill="1"/>
    <xf numFmtId="0" fontId="11" fillId="30" borderId="0" xfId="1" applyFont="1" applyFill="1" applyAlignment="1">
      <alignment horizontal="left" wrapText="1"/>
    </xf>
    <xf numFmtId="0" fontId="18" fillId="30" borderId="0" xfId="1" applyFont="1" applyFill="1" applyAlignment="1">
      <alignment horizontal="center" vertical="center" wrapText="1"/>
    </xf>
    <xf numFmtId="0" fontId="6" fillId="0" borderId="0" xfId="0" applyFont="1" applyAlignment="1">
      <alignment horizontal="left" vertical="top" wrapText="1"/>
    </xf>
    <xf numFmtId="0" fontId="9" fillId="30" borderId="44" xfId="0" applyFont="1" applyFill="1" applyBorder="1" applyAlignment="1">
      <alignment horizontal="center" vertical="top" wrapText="1"/>
    </xf>
    <xf numFmtId="0" fontId="9" fillId="30" borderId="43" xfId="0" applyFont="1" applyFill="1" applyBorder="1" applyAlignment="1">
      <alignment horizontal="center" vertical="top" wrapText="1"/>
    </xf>
    <xf numFmtId="0" fontId="9" fillId="30" borderId="0" xfId="0" applyFont="1" applyFill="1" applyAlignment="1">
      <alignment horizontal="center" vertical="top" wrapText="1"/>
    </xf>
    <xf numFmtId="0" fontId="9" fillId="30" borderId="48" xfId="0" applyFont="1" applyFill="1" applyBorder="1" applyAlignment="1">
      <alignment horizontal="center" vertical="top" wrapText="1"/>
    </xf>
    <xf numFmtId="0" fontId="9" fillId="30" borderId="7" xfId="0" applyFont="1" applyFill="1" applyBorder="1" applyAlignment="1">
      <alignment horizontal="center" vertical="top" wrapText="1"/>
    </xf>
    <xf numFmtId="0" fontId="9" fillId="30" borderId="10" xfId="0" applyFont="1" applyFill="1" applyBorder="1" applyAlignment="1">
      <alignment horizontal="center" vertical="top" wrapText="1"/>
    </xf>
    <xf numFmtId="0" fontId="7" fillId="0" borderId="59" xfId="0" applyFont="1" applyBorder="1" applyAlignment="1">
      <alignment horizontal="center"/>
    </xf>
    <xf numFmtId="0" fontId="7" fillId="0" borderId="1" xfId="0" applyFont="1" applyBorder="1" applyAlignment="1">
      <alignment horizontal="center"/>
    </xf>
    <xf numFmtId="0" fontId="7" fillId="0" borderId="11" xfId="0" applyFont="1" applyBorder="1" applyAlignment="1">
      <alignment horizontal="center"/>
    </xf>
    <xf numFmtId="0" fontId="6" fillId="0" borderId="51" xfId="0" applyFont="1" applyBorder="1" applyAlignment="1">
      <alignment horizontal="left"/>
    </xf>
    <xf numFmtId="0" fontId="6" fillId="0" borderId="52" xfId="0" applyFont="1" applyBorder="1" applyAlignment="1">
      <alignment horizontal="left"/>
    </xf>
    <xf numFmtId="0" fontId="6" fillId="0" borderId="58" xfId="0" applyFont="1" applyBorder="1" applyAlignment="1">
      <alignment horizontal="left"/>
    </xf>
    <xf numFmtId="0" fontId="17" fillId="3" borderId="61" xfId="3" applyFont="1" applyFill="1" applyBorder="1" applyAlignment="1">
      <alignment horizontal="center" vertical="center"/>
    </xf>
    <xf numFmtId="0" fontId="17" fillId="3" borderId="62" xfId="3" applyFont="1" applyFill="1" applyBorder="1" applyAlignment="1">
      <alignment horizontal="center" vertical="center"/>
    </xf>
    <xf numFmtId="0" fontId="17" fillId="3" borderId="63" xfId="3" applyFont="1" applyFill="1" applyBorder="1" applyAlignment="1">
      <alignment horizontal="center" vertical="center"/>
    </xf>
    <xf numFmtId="0" fontId="10" fillId="30" borderId="7" xfId="3" applyFont="1" applyFill="1" applyBorder="1" applyAlignment="1">
      <alignment horizontal="left"/>
    </xf>
    <xf numFmtId="0" fontId="11" fillId="0" borderId="0" xfId="3" applyFont="1" applyAlignment="1">
      <alignment horizontal="center"/>
    </xf>
    <xf numFmtId="0" fontId="19" fillId="0" borderId="0" xfId="3" applyFont="1"/>
    <xf numFmtId="0" fontId="12" fillId="7" borderId="51" xfId="3" applyFont="1" applyFill="1" applyBorder="1" applyAlignment="1">
      <alignment horizontal="center" vertical="center" wrapText="1"/>
    </xf>
    <xf numFmtId="0" fontId="12" fillId="7" borderId="58" xfId="3" applyFont="1" applyFill="1" applyBorder="1" applyAlignment="1">
      <alignment horizontal="center" vertical="center" wrapText="1"/>
    </xf>
    <xf numFmtId="0" fontId="10" fillId="14" borderId="17" xfId="1" applyFont="1" applyFill="1" applyBorder="1" applyAlignment="1">
      <alignment horizontal="center" vertical="center" wrapText="1"/>
    </xf>
    <xf numFmtId="0" fontId="10" fillId="14" borderId="15" xfId="1" applyFont="1" applyFill="1" applyBorder="1" applyAlignment="1">
      <alignment horizontal="center" vertical="center" wrapText="1"/>
    </xf>
    <xf numFmtId="0" fontId="10" fillId="14" borderId="16" xfId="1" applyFont="1" applyFill="1" applyBorder="1" applyAlignment="1">
      <alignment horizontal="center" vertical="center" wrapText="1"/>
    </xf>
    <xf numFmtId="0" fontId="25" fillId="30" borderId="0" xfId="1" applyFont="1" applyFill="1" applyAlignment="1">
      <alignment horizontal="left" vertical="top" wrapText="1"/>
    </xf>
    <xf numFmtId="0" fontId="21" fillId="30" borderId="20" xfId="1" applyFont="1" applyFill="1" applyBorder="1" applyAlignment="1">
      <alignment horizontal="center" vertical="top" wrapText="1"/>
    </xf>
    <xf numFmtId="0" fontId="21" fillId="30" borderId="21" xfId="1" applyFont="1" applyFill="1" applyBorder="1" applyAlignment="1">
      <alignment horizontal="center" vertical="top" wrapText="1"/>
    </xf>
    <xf numFmtId="0" fontId="21" fillId="30" borderId="53" xfId="1" applyFont="1" applyFill="1" applyBorder="1" applyAlignment="1">
      <alignment horizontal="center" vertical="top" wrapText="1"/>
    </xf>
    <xf numFmtId="0" fontId="21" fillId="30" borderId="46" xfId="1" applyFont="1" applyFill="1" applyBorder="1" applyAlignment="1">
      <alignment horizontal="center" vertical="top" wrapText="1"/>
    </xf>
    <xf numFmtId="0" fontId="21" fillId="30" borderId="0" xfId="1" applyFont="1" applyFill="1" applyAlignment="1">
      <alignment horizontal="center" vertical="top" wrapText="1"/>
    </xf>
    <xf numFmtId="0" fontId="21" fillId="30" borderId="22" xfId="1" applyFont="1" applyFill="1" applyBorder="1" applyAlignment="1">
      <alignment horizontal="center" vertical="top" wrapText="1"/>
    </xf>
    <xf numFmtId="0" fontId="21" fillId="30" borderId="19" xfId="1" applyFont="1" applyFill="1" applyBorder="1" applyAlignment="1">
      <alignment horizontal="center" vertical="top" wrapText="1"/>
    </xf>
    <xf numFmtId="0" fontId="21" fillId="30" borderId="1" xfId="1" applyFont="1" applyFill="1" applyBorder="1" applyAlignment="1">
      <alignment horizontal="center" vertical="top" wrapText="1"/>
    </xf>
    <xf numFmtId="0" fontId="21" fillId="30" borderId="18" xfId="1" applyFont="1" applyFill="1" applyBorder="1" applyAlignment="1">
      <alignment horizontal="center" vertical="top" wrapText="1"/>
    </xf>
    <xf numFmtId="0" fontId="10" fillId="15" borderId="13" xfId="1" applyFont="1" applyFill="1" applyBorder="1" applyAlignment="1">
      <alignment horizontal="center" vertical="center" wrapText="1"/>
    </xf>
    <xf numFmtId="0" fontId="10" fillId="15" borderId="14" xfId="1" applyFont="1" applyFill="1" applyBorder="1" applyAlignment="1">
      <alignment horizontal="center" vertical="center" wrapText="1"/>
    </xf>
    <xf numFmtId="0" fontId="10" fillId="14" borderId="0" xfId="1" applyFont="1" applyFill="1" applyAlignment="1">
      <alignment horizontal="center" vertical="center" wrapText="1"/>
    </xf>
    <xf numFmtId="0" fontId="23" fillId="30" borderId="7" xfId="1" applyFont="1" applyFill="1" applyBorder="1" applyAlignment="1">
      <alignment horizontal="left" vertical="top"/>
    </xf>
    <xf numFmtId="0" fontId="23" fillId="30" borderId="0" xfId="1" quotePrefix="1" applyFont="1" applyFill="1" applyAlignment="1">
      <alignment horizontal="center" wrapText="1"/>
    </xf>
    <xf numFmtId="0" fontId="21" fillId="0" borderId="20" xfId="1" applyFont="1" applyBorder="1" applyAlignment="1">
      <alignment horizontal="center" vertical="top" wrapText="1"/>
    </xf>
    <xf numFmtId="0" fontId="21" fillId="0" borderId="21" xfId="1" applyFont="1" applyBorder="1" applyAlignment="1">
      <alignment horizontal="center" vertical="top" wrapText="1"/>
    </xf>
    <xf numFmtId="0" fontId="21" fillId="0" borderId="53" xfId="1" applyFont="1" applyBorder="1" applyAlignment="1">
      <alignment horizontal="center" vertical="top" wrapText="1"/>
    </xf>
    <xf numFmtId="0" fontId="21" fillId="0" borderId="46" xfId="1" applyFont="1" applyBorder="1" applyAlignment="1">
      <alignment horizontal="center" vertical="top" wrapText="1"/>
    </xf>
    <xf numFmtId="0" fontId="21" fillId="0" borderId="0" xfId="1" applyFont="1" applyAlignment="1">
      <alignment horizontal="center" vertical="top" wrapText="1"/>
    </xf>
    <xf numFmtId="0" fontId="21" fillId="0" borderId="22" xfId="1" applyFont="1" applyBorder="1" applyAlignment="1">
      <alignment horizontal="center" vertical="top" wrapText="1"/>
    </xf>
    <xf numFmtId="0" fontId="21" fillId="0" borderId="19" xfId="1" applyFont="1" applyBorder="1" applyAlignment="1">
      <alignment horizontal="center" vertical="top" wrapText="1"/>
    </xf>
    <xf numFmtId="0" fontId="21" fillId="0" borderId="1" xfId="1" applyFont="1" applyBorder="1" applyAlignment="1">
      <alignment horizontal="center" vertical="top" wrapText="1"/>
    </xf>
    <xf numFmtId="0" fontId="21" fillId="0" borderId="18" xfId="1" applyFont="1" applyBorder="1" applyAlignment="1">
      <alignment horizontal="center" vertical="top" wrapText="1"/>
    </xf>
    <xf numFmtId="0" fontId="23" fillId="0" borderId="0" xfId="1" applyFont="1" applyAlignment="1">
      <alignment horizontal="center"/>
    </xf>
    <xf numFmtId="0" fontId="23" fillId="0" borderId="7" xfId="1" applyFont="1" applyBorder="1" applyAlignment="1">
      <alignment horizontal="left" vertical="top"/>
    </xf>
    <xf numFmtId="0" fontId="27" fillId="0" borderId="0" xfId="5" applyFont="1" applyAlignment="1">
      <alignment horizontal="center"/>
    </xf>
    <xf numFmtId="0" fontId="7" fillId="0" borderId="0" xfId="5" applyFont="1"/>
    <xf numFmtId="49" fontId="6" fillId="0" borderId="23" xfId="5" applyNumberFormat="1" applyFont="1" applyBorder="1" applyAlignment="1">
      <alignment horizontal="center" vertical="center" textRotation="90"/>
    </xf>
    <xf numFmtId="0" fontId="18" fillId="0" borderId="26" xfId="5" applyFont="1" applyBorder="1"/>
    <xf numFmtId="0" fontId="18" fillId="0" borderId="28" xfId="5" applyFont="1" applyBorder="1"/>
    <xf numFmtId="49" fontId="6" fillId="0" borderId="34" xfId="5" applyNumberFormat="1" applyFont="1" applyBorder="1" applyAlignment="1">
      <alignment horizontal="center" vertical="center" textRotation="90"/>
    </xf>
    <xf numFmtId="0" fontId="18" fillId="0" borderId="37" xfId="5" applyFont="1" applyBorder="1"/>
    <xf numFmtId="0" fontId="18" fillId="0" borderId="39" xfId="5" applyFont="1" applyBorder="1"/>
    <xf numFmtId="0" fontId="7" fillId="30" borderId="0" xfId="0" applyFont="1" applyFill="1" applyAlignment="1">
      <alignment horizontal="right"/>
    </xf>
    <xf numFmtId="0" fontId="7" fillId="2" borderId="48" xfId="0" applyFont="1" applyFill="1" applyBorder="1" applyAlignment="1">
      <alignment horizontal="center"/>
    </xf>
  </cellXfs>
  <cellStyles count="7">
    <cellStyle name="Normal" xfId="0" builtinId="0"/>
    <cellStyle name="Normal 2" xfId="1" xr:uid="{41694560-042F-AE42-B0C7-5B3E07ECE4F6}"/>
    <cellStyle name="Normal 2 2" xfId="3" xr:uid="{89FD7F0C-1AD8-0547-8DF3-875CA659034B}"/>
    <cellStyle name="Normal 2 3" xfId="6" xr:uid="{E5BFD4C6-81FE-3D41-BA5A-D316664EAC21}"/>
    <cellStyle name="Normal 3" xfId="4" xr:uid="{D51ECE80-360A-A54E-82A9-C5A14ED5B215}"/>
    <cellStyle name="Normal 4" xfId="5" xr:uid="{B2E50428-3126-6B40-871F-FA10B23E35FC}"/>
    <cellStyle name="Percent 2" xfId="2" xr:uid="{D15C20AC-762B-C841-8A5C-A98AD37471A0}"/>
  </cellStyles>
  <dxfs count="0"/>
  <tableStyles count="0" defaultTableStyle="TableStyleMedium2" defaultPivotStyle="PivotStyleLight16"/>
  <colors>
    <mruColors>
      <color rgb="FFD6F5FF"/>
      <color rgb="FF97DBFF"/>
      <color rgb="FFFFCDE2"/>
      <color rgb="FFFFB8FF"/>
      <color rgb="FFFF5E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2381250</xdr:colOff>
      <xdr:row>16</xdr:row>
      <xdr:rowOff>133350</xdr:rowOff>
    </xdr:from>
    <xdr:ext cx="1962150" cy="95250"/>
    <xdr:sp macro="" textlink="">
      <xdr:nvSpPr>
        <xdr:cNvPr id="2" name="Shape 27">
          <a:extLst>
            <a:ext uri="{FF2B5EF4-FFF2-40B4-BE49-F238E27FC236}">
              <a16:creationId xmlns:a16="http://schemas.microsoft.com/office/drawing/2014/main" id="{DE0AF95C-CCA8-B94E-A9EC-B41223B34735}"/>
            </a:ext>
          </a:extLst>
        </xdr:cNvPr>
        <xdr:cNvSpPr/>
      </xdr:nvSpPr>
      <xdr:spPr>
        <a:xfrm rot="10800000" flipH="1">
          <a:off x="4629150" y="3194050"/>
          <a:ext cx="1962150" cy="95250"/>
        </a:xfrm>
        <a:prstGeom prst="rightArrow">
          <a:avLst>
            <a:gd name="adj1" fmla="val 50000"/>
            <a:gd name="adj2" fmla="val 50000"/>
          </a:avLst>
        </a:prstGeom>
        <a:solidFill>
          <a:schemeClr val="dk1"/>
        </a:solidFill>
        <a:ln w="9525"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7</xdr:col>
      <xdr:colOff>361950</xdr:colOff>
      <xdr:row>14</xdr:row>
      <xdr:rowOff>95250</xdr:rowOff>
    </xdr:from>
    <xdr:ext cx="514350" cy="1257300"/>
    <xdr:sp macro="" textlink="">
      <xdr:nvSpPr>
        <xdr:cNvPr id="3" name="Shape 28">
          <a:extLst>
            <a:ext uri="{FF2B5EF4-FFF2-40B4-BE49-F238E27FC236}">
              <a16:creationId xmlns:a16="http://schemas.microsoft.com/office/drawing/2014/main" id="{4930018A-7C8A-F940-A451-8AFF1361EF3B}"/>
            </a:ext>
          </a:extLst>
        </xdr:cNvPr>
        <xdr:cNvSpPr txBox="1"/>
      </xdr:nvSpPr>
      <xdr:spPr>
        <a:xfrm rot="5400000">
          <a:off x="5692775" y="3146425"/>
          <a:ext cx="1257300" cy="5143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Times New Roman" panose="02020603050405020304" pitchFamily="18" charset="0"/>
              <a:ea typeface="Calibri"/>
              <a:cs typeface="Times New Roman" panose="02020603050405020304" pitchFamily="18" charset="0"/>
              <a:sym typeface="Calibri"/>
            </a:rPr>
            <a:t>Irrigation Header</a:t>
          </a:r>
          <a:endParaRPr sz="1100">
            <a:latin typeface="Times New Roman" panose="02020603050405020304" pitchFamily="18" charset="0"/>
            <a:cs typeface="Times New Roman" panose="02020603050405020304" pitchFamily="18" charset="0"/>
          </a:endParaRPr>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57995-6ED7-0746-9526-6EFAC7CF4A00}">
  <dimension ref="A1:A16"/>
  <sheetViews>
    <sheetView tabSelected="1" zoomScale="110" zoomScaleNormal="110" workbookViewId="0">
      <selection activeCell="A4" sqref="A4"/>
    </sheetView>
  </sheetViews>
  <sheetFormatPr baseColWidth="10" defaultRowHeight="16" x14ac:dyDescent="0.2"/>
  <cols>
    <col min="1" max="1" width="104.5" bestFit="1" customWidth="1"/>
  </cols>
  <sheetData>
    <row r="1" spans="1:1" x14ac:dyDescent="0.2">
      <c r="A1" s="1" t="s">
        <v>256</v>
      </c>
    </row>
    <row r="2" spans="1:1" x14ac:dyDescent="0.2">
      <c r="A2" s="1" t="s">
        <v>257</v>
      </c>
    </row>
    <row r="3" spans="1:1" x14ac:dyDescent="0.2">
      <c r="A3" s="1" t="s">
        <v>258</v>
      </c>
    </row>
    <row r="4" spans="1:1" x14ac:dyDescent="0.2">
      <c r="A4" s="2"/>
    </row>
    <row r="5" spans="1:1" x14ac:dyDescent="0.2">
      <c r="A5" s="3" t="s">
        <v>259</v>
      </c>
    </row>
    <row r="6" spans="1:1" x14ac:dyDescent="0.2">
      <c r="A6" s="2"/>
    </row>
    <row r="7" spans="1:1" x14ac:dyDescent="0.2">
      <c r="A7" s="1" t="s">
        <v>263</v>
      </c>
    </row>
    <row r="8" spans="1:1" x14ac:dyDescent="0.2">
      <c r="A8" s="2"/>
    </row>
    <row r="9" spans="1:1" ht="187" x14ac:dyDescent="0.2">
      <c r="A9" s="4" t="s">
        <v>495</v>
      </c>
    </row>
    <row r="10" spans="1:1" x14ac:dyDescent="0.2">
      <c r="A10" s="2"/>
    </row>
    <row r="11" spans="1:1" x14ac:dyDescent="0.2">
      <c r="A11" s="2" t="s">
        <v>264</v>
      </c>
    </row>
    <row r="12" spans="1:1" x14ac:dyDescent="0.2">
      <c r="A12" s="2" t="s">
        <v>246</v>
      </c>
    </row>
    <row r="13" spans="1:1" x14ac:dyDescent="0.2">
      <c r="A13" s="2"/>
    </row>
    <row r="14" spans="1:1" x14ac:dyDescent="0.2">
      <c r="A14" s="2"/>
    </row>
    <row r="15" spans="1:1" x14ac:dyDescent="0.2">
      <c r="A15" s="2"/>
    </row>
    <row r="16" spans="1:1" x14ac:dyDescent="0.2">
      <c r="A16" s="2"/>
    </row>
  </sheetData>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2AB10-3E02-B845-AB19-33A7E65FE0CF}">
  <sheetPr codeName="Sheet10"/>
  <dimension ref="A1:F10"/>
  <sheetViews>
    <sheetView zoomScale="110" zoomScaleNormal="110" workbookViewId="0">
      <pane ySplit="3" topLeftCell="A4" activePane="bottomLeft" state="frozen"/>
      <selection pane="bottomLeft" activeCell="A4" sqref="A4"/>
    </sheetView>
  </sheetViews>
  <sheetFormatPr baseColWidth="10" defaultColWidth="9.1640625" defaultRowHeight="16" x14ac:dyDescent="0.2"/>
  <cols>
    <col min="1" max="1" width="13.83203125" style="280" customWidth="1"/>
    <col min="2" max="2" width="14" style="280" customWidth="1"/>
    <col min="3" max="3" width="12.1640625" style="281" customWidth="1"/>
    <col min="4" max="4" width="13.33203125" style="280" customWidth="1"/>
    <col min="5" max="5" width="29.6640625" style="280" customWidth="1"/>
    <col min="6" max="6" width="18.33203125" style="280" customWidth="1"/>
    <col min="7" max="16384" width="9.1640625" style="280"/>
  </cols>
  <sheetData>
    <row r="1" spans="1:6" ht="17" thickBot="1" x14ac:dyDescent="0.25">
      <c r="A1" s="286" t="s">
        <v>400</v>
      </c>
      <c r="B1" s="287"/>
      <c r="C1" s="288"/>
      <c r="D1" s="287"/>
      <c r="E1" s="287"/>
      <c r="F1" s="287"/>
    </row>
    <row r="3" spans="1:6" s="282" customFormat="1" ht="17" thickBot="1" x14ac:dyDescent="0.25">
      <c r="A3" s="293" t="s">
        <v>185</v>
      </c>
      <c r="B3" s="293" t="s">
        <v>186</v>
      </c>
      <c r="C3" s="294" t="s">
        <v>181</v>
      </c>
      <c r="D3" s="293" t="s">
        <v>401</v>
      </c>
      <c r="E3" s="293" t="s">
        <v>87</v>
      </c>
      <c r="F3" s="293" t="s">
        <v>187</v>
      </c>
    </row>
    <row r="4" spans="1:6" x14ac:dyDescent="0.2">
      <c r="A4" s="290" t="s">
        <v>183</v>
      </c>
      <c r="B4" s="291">
        <f t="shared" ref="B4:B10" si="0">F4-42</f>
        <v>43878</v>
      </c>
      <c r="C4" s="291"/>
      <c r="D4" s="291">
        <f>F4-28</f>
        <v>43892</v>
      </c>
      <c r="E4" s="290" t="s">
        <v>72</v>
      </c>
      <c r="F4" s="292">
        <v>43920</v>
      </c>
    </row>
    <row r="5" spans="1:6" x14ac:dyDescent="0.2">
      <c r="A5" s="283" t="s">
        <v>175</v>
      </c>
      <c r="B5" s="289">
        <f t="shared" si="0"/>
        <v>43885</v>
      </c>
      <c r="C5" s="289"/>
      <c r="D5" s="289">
        <f>F5-28</f>
        <v>43899</v>
      </c>
      <c r="E5" s="283" t="s">
        <v>188</v>
      </c>
      <c r="F5" s="284">
        <v>43927</v>
      </c>
    </row>
    <row r="6" spans="1:6" x14ac:dyDescent="0.2">
      <c r="A6" s="283" t="s">
        <v>180</v>
      </c>
      <c r="B6" s="289">
        <f t="shared" si="0"/>
        <v>43885</v>
      </c>
      <c r="C6" s="289"/>
      <c r="D6" s="289">
        <f>F6-28</f>
        <v>43899</v>
      </c>
      <c r="E6" s="283" t="s">
        <v>188</v>
      </c>
      <c r="F6" s="284">
        <v>43927</v>
      </c>
    </row>
    <row r="7" spans="1:6" x14ac:dyDescent="0.2">
      <c r="A7" s="283" t="s">
        <v>173</v>
      </c>
      <c r="B7" s="289">
        <f t="shared" si="0"/>
        <v>43890</v>
      </c>
      <c r="C7" s="289"/>
      <c r="D7" s="289">
        <f>F7-28</f>
        <v>43904</v>
      </c>
      <c r="E7" s="283"/>
      <c r="F7" s="284">
        <v>43932</v>
      </c>
    </row>
    <row r="8" spans="1:6" x14ac:dyDescent="0.2">
      <c r="A8" s="279" t="s">
        <v>177</v>
      </c>
      <c r="B8" s="289">
        <f t="shared" si="0"/>
        <v>43899</v>
      </c>
      <c r="C8" s="289">
        <f>F8-21</f>
        <v>43920</v>
      </c>
      <c r="D8" s="289"/>
      <c r="E8" s="283"/>
      <c r="F8" s="284">
        <v>43941</v>
      </c>
    </row>
    <row r="9" spans="1:6" x14ac:dyDescent="0.2">
      <c r="A9" s="283" t="s">
        <v>189</v>
      </c>
      <c r="B9" s="289">
        <f t="shared" si="0"/>
        <v>43900</v>
      </c>
      <c r="C9" s="289">
        <f>F9-21</f>
        <v>43921</v>
      </c>
      <c r="D9" s="289">
        <f>F9-28</f>
        <v>43914</v>
      </c>
      <c r="E9" s="285" t="s">
        <v>190</v>
      </c>
      <c r="F9" s="284">
        <v>43942</v>
      </c>
    </row>
    <row r="10" spans="1:6" x14ac:dyDescent="0.2">
      <c r="A10" s="283" t="s">
        <v>182</v>
      </c>
      <c r="B10" s="289">
        <f t="shared" si="0"/>
        <v>43904</v>
      </c>
      <c r="C10" s="289"/>
      <c r="D10" s="289">
        <f>F10-28</f>
        <v>43918</v>
      </c>
      <c r="E10" s="283"/>
      <c r="F10" s="284">
        <v>43946</v>
      </c>
    </row>
  </sheetData>
  <autoFilter ref="A3:F3" xr:uid="{00000000-0009-0000-0000-000000000000}">
    <sortState xmlns:xlrd2="http://schemas.microsoft.com/office/spreadsheetml/2017/richdata2" ref="A4:F41">
      <sortCondition ref="B3"/>
    </sortState>
  </autoFilter>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8BFD-C0AC-1647-B293-7E40C796F999}">
  <sheetPr codeName="Sheet11">
    <pageSetUpPr fitToPage="1"/>
  </sheetPr>
  <dimension ref="A1:J10"/>
  <sheetViews>
    <sheetView zoomScale="110" zoomScaleNormal="110" workbookViewId="0">
      <selection activeCell="F4" sqref="F4"/>
    </sheetView>
  </sheetViews>
  <sheetFormatPr baseColWidth="10" defaultRowHeight="16" x14ac:dyDescent="0.2"/>
  <cols>
    <col min="1" max="1" width="24" style="34" bestFit="1" customWidth="1"/>
    <col min="2" max="2" width="34" style="34" bestFit="1" customWidth="1"/>
    <col min="3" max="3" width="12.1640625" style="34" customWidth="1"/>
    <col min="4" max="4" width="13.33203125" style="34" customWidth="1"/>
    <col min="5" max="5" width="9.83203125" style="34" customWidth="1"/>
    <col min="6" max="6" width="11.1640625" style="34" customWidth="1"/>
    <col min="7" max="7" width="11.1640625" style="21" customWidth="1"/>
    <col min="8" max="8" width="10.83203125" style="21"/>
    <col min="9" max="9" width="10.83203125" style="31"/>
    <col min="10" max="10" width="57.1640625" style="21" bestFit="1" customWidth="1"/>
    <col min="11" max="16384" width="10.83203125" style="2"/>
  </cols>
  <sheetData>
    <row r="1" spans="1:10" x14ac:dyDescent="0.2">
      <c r="A1" s="306" t="s">
        <v>403</v>
      </c>
    </row>
    <row r="2" spans="1:10" ht="17" thickBot="1" x14ac:dyDescent="0.25">
      <c r="A2" s="306"/>
    </row>
    <row r="3" spans="1:10" s="314" customFormat="1" ht="72" customHeight="1" thickBot="1" x14ac:dyDescent="0.25">
      <c r="A3" s="315" t="s">
        <v>406</v>
      </c>
      <c r="B3" s="315" t="s">
        <v>84</v>
      </c>
      <c r="C3" s="315" t="s">
        <v>501</v>
      </c>
      <c r="D3" s="315" t="s">
        <v>491</v>
      </c>
      <c r="E3" s="315" t="s">
        <v>502</v>
      </c>
      <c r="F3" s="315" t="s">
        <v>503</v>
      </c>
      <c r="G3" s="315" t="s">
        <v>492</v>
      </c>
      <c r="H3" s="315" t="s">
        <v>493</v>
      </c>
      <c r="I3" s="315" t="s">
        <v>494</v>
      </c>
      <c r="J3" s="315" t="s">
        <v>87</v>
      </c>
    </row>
    <row r="4" spans="1:10" x14ac:dyDescent="0.2">
      <c r="A4" s="307" t="s">
        <v>125</v>
      </c>
      <c r="B4" s="307" t="s">
        <v>126</v>
      </c>
      <c r="C4" s="307">
        <v>162</v>
      </c>
      <c r="D4" s="307">
        <v>26</v>
      </c>
      <c r="E4" s="307"/>
      <c r="F4" s="307"/>
      <c r="G4" s="308">
        <v>43925</v>
      </c>
      <c r="H4" s="309">
        <v>44224</v>
      </c>
      <c r="I4" s="310">
        <f t="shared" ref="I4:I8" si="0">G4-7</f>
        <v>43918</v>
      </c>
      <c r="J4" s="12"/>
    </row>
    <row r="5" spans="1:10" x14ac:dyDescent="0.2">
      <c r="A5" s="311" t="s">
        <v>127</v>
      </c>
      <c r="B5" s="311" t="s">
        <v>101</v>
      </c>
      <c r="C5" s="311">
        <v>128</v>
      </c>
      <c r="D5" s="311">
        <v>4</v>
      </c>
      <c r="E5" s="311"/>
      <c r="F5" s="311"/>
      <c r="G5" s="309">
        <v>43928</v>
      </c>
      <c r="H5" s="309">
        <v>44221</v>
      </c>
      <c r="I5" s="310">
        <f t="shared" si="0"/>
        <v>43921</v>
      </c>
      <c r="J5" s="12" t="s">
        <v>128</v>
      </c>
    </row>
    <row r="6" spans="1:10" x14ac:dyDescent="0.2">
      <c r="A6" s="311" t="s">
        <v>69</v>
      </c>
      <c r="B6" s="311"/>
      <c r="C6" s="311" t="s">
        <v>129</v>
      </c>
      <c r="D6" s="311"/>
      <c r="E6" s="311"/>
      <c r="F6" s="311"/>
      <c r="G6" s="309">
        <v>43966</v>
      </c>
      <c r="H6" s="12" t="s">
        <v>404</v>
      </c>
      <c r="I6" s="310">
        <f t="shared" si="0"/>
        <v>43959</v>
      </c>
      <c r="J6" s="12" t="s">
        <v>405</v>
      </c>
    </row>
    <row r="7" spans="1:10" x14ac:dyDescent="0.2">
      <c r="A7" s="311" t="s">
        <v>46</v>
      </c>
      <c r="B7" s="311" t="s">
        <v>102</v>
      </c>
      <c r="C7" s="311">
        <v>72</v>
      </c>
      <c r="D7" s="311">
        <v>25</v>
      </c>
      <c r="E7" s="311">
        <v>128</v>
      </c>
      <c r="F7" s="312">
        <v>14.0625</v>
      </c>
      <c r="G7" s="309">
        <v>43960</v>
      </c>
      <c r="H7" s="309">
        <v>43873</v>
      </c>
      <c r="I7" s="310">
        <f t="shared" si="0"/>
        <v>43953</v>
      </c>
      <c r="J7" s="12"/>
    </row>
    <row r="8" spans="1:10" x14ac:dyDescent="0.2">
      <c r="A8" s="311" t="s">
        <v>130</v>
      </c>
      <c r="B8" s="311" t="s">
        <v>131</v>
      </c>
      <c r="C8" s="311">
        <v>50</v>
      </c>
      <c r="D8" s="311">
        <v>8.5</v>
      </c>
      <c r="E8" s="311">
        <v>162</v>
      </c>
      <c r="F8" s="311">
        <v>2</v>
      </c>
      <c r="G8" s="309">
        <v>43936</v>
      </c>
      <c r="H8" s="309">
        <v>44246</v>
      </c>
      <c r="I8" s="310">
        <f t="shared" si="0"/>
        <v>43929</v>
      </c>
      <c r="J8" s="12" t="s">
        <v>402</v>
      </c>
    </row>
    <row r="10" spans="1:10" x14ac:dyDescent="0.2">
      <c r="G10" s="313"/>
    </row>
  </sheetData>
  <autoFilter ref="A3:J3" xr:uid="{1BEA6262-8D33-D241-B9B0-B3C848538805}"/>
  <pageMargins left="0.25" right="0.25" top="0.75" bottom="0.75" header="0.3" footer="0.3"/>
  <pageSetup scale="67" fitToHeight="3"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835E-89C2-E34E-BF7E-1975853914D9}">
  <dimension ref="A1:G41"/>
  <sheetViews>
    <sheetView zoomScale="110" zoomScaleNormal="110" workbookViewId="0">
      <selection activeCell="G8" sqref="G8"/>
    </sheetView>
  </sheetViews>
  <sheetFormatPr baseColWidth="10" defaultRowHeight="16" x14ac:dyDescent="0.2"/>
  <cols>
    <col min="1" max="1" width="13.5" style="34" customWidth="1"/>
    <col min="2" max="2" width="16.5" style="34" customWidth="1"/>
    <col min="3" max="3" width="16.33203125" style="34" customWidth="1"/>
    <col min="4" max="4" width="13.33203125" style="34" customWidth="1"/>
    <col min="5" max="5" width="12.5" style="34" customWidth="1"/>
    <col min="6" max="6" width="10.33203125" style="34" customWidth="1"/>
    <col min="7" max="7" width="35.33203125" style="34" bestFit="1" customWidth="1"/>
    <col min="8" max="16384" width="10.83203125" style="2"/>
  </cols>
  <sheetData>
    <row r="1" spans="1:7" ht="17" thickBot="1" x14ac:dyDescent="0.25">
      <c r="A1" s="295" t="s">
        <v>408</v>
      </c>
      <c r="B1" s="296"/>
      <c r="C1" s="296"/>
      <c r="D1" s="296"/>
      <c r="E1" s="296"/>
      <c r="F1" s="296"/>
      <c r="G1" s="296"/>
    </row>
    <row r="2" spans="1:7" ht="17" thickBot="1" x14ac:dyDescent="0.25">
      <c r="A2" s="305" t="s">
        <v>365</v>
      </c>
      <c r="B2" s="297">
        <v>2021</v>
      </c>
      <c r="C2" s="297"/>
      <c r="D2" s="297"/>
      <c r="E2" s="297"/>
      <c r="F2" s="297"/>
      <c r="G2" s="297"/>
    </row>
    <row r="3" spans="1:7" s="4" customFormat="1" ht="52" thickBot="1" x14ac:dyDescent="0.25">
      <c r="A3" s="298" t="s">
        <v>407</v>
      </c>
      <c r="B3" s="298" t="s">
        <v>406</v>
      </c>
      <c r="C3" s="298" t="s">
        <v>84</v>
      </c>
      <c r="D3" s="298" t="s">
        <v>220</v>
      </c>
      <c r="E3" s="298" t="s">
        <v>409</v>
      </c>
      <c r="F3" s="298" t="s">
        <v>410</v>
      </c>
      <c r="G3" s="298" t="s">
        <v>87</v>
      </c>
    </row>
    <row r="4" spans="1:7" x14ac:dyDescent="0.2">
      <c r="A4" s="299">
        <v>44290</v>
      </c>
      <c r="B4" s="300" t="s">
        <v>164</v>
      </c>
      <c r="C4" s="300" t="s">
        <v>411</v>
      </c>
      <c r="D4" s="300" t="s">
        <v>177</v>
      </c>
      <c r="E4" s="300" t="s">
        <v>93</v>
      </c>
      <c r="F4" s="300">
        <v>4</v>
      </c>
      <c r="G4" s="300" t="s">
        <v>413</v>
      </c>
    </row>
    <row r="5" spans="1:7" x14ac:dyDescent="0.2">
      <c r="A5" s="301">
        <v>44291</v>
      </c>
      <c r="B5" s="302" t="s">
        <v>127</v>
      </c>
      <c r="C5" s="302" t="s">
        <v>101</v>
      </c>
      <c r="D5" s="302" t="s">
        <v>180</v>
      </c>
      <c r="E5" s="302" t="s">
        <v>93</v>
      </c>
      <c r="F5" s="302">
        <v>0.5</v>
      </c>
      <c r="G5" s="302" t="s">
        <v>412</v>
      </c>
    </row>
    <row r="6" spans="1:7" x14ac:dyDescent="0.2">
      <c r="A6" s="301">
        <v>44301</v>
      </c>
      <c r="B6" s="302" t="s">
        <v>414</v>
      </c>
      <c r="C6" s="302" t="s">
        <v>131</v>
      </c>
      <c r="D6" s="302" t="s">
        <v>415</v>
      </c>
      <c r="E6" s="302" t="s">
        <v>93</v>
      </c>
      <c r="F6" s="302">
        <v>3</v>
      </c>
      <c r="G6" s="302" t="s">
        <v>416</v>
      </c>
    </row>
    <row r="7" spans="1:7" x14ac:dyDescent="0.2">
      <c r="A7" s="301">
        <v>44326</v>
      </c>
      <c r="B7" s="302" t="s">
        <v>46</v>
      </c>
      <c r="C7" s="302" t="s">
        <v>102</v>
      </c>
      <c r="D7" s="302" t="s">
        <v>417</v>
      </c>
      <c r="E7" s="302" t="s">
        <v>93</v>
      </c>
      <c r="F7" s="302">
        <v>1.5</v>
      </c>
      <c r="G7" s="302" t="s">
        <v>504</v>
      </c>
    </row>
    <row r="8" spans="1:7" x14ac:dyDescent="0.2">
      <c r="A8" s="301">
        <v>44326</v>
      </c>
      <c r="B8" s="302" t="s">
        <v>69</v>
      </c>
      <c r="C8" s="302" t="s">
        <v>418</v>
      </c>
      <c r="D8" s="302" t="s">
        <v>419</v>
      </c>
      <c r="E8" s="302" t="s">
        <v>93</v>
      </c>
      <c r="F8" s="302">
        <v>3</v>
      </c>
      <c r="G8" s="302" t="s">
        <v>420</v>
      </c>
    </row>
    <row r="9" spans="1:7" x14ac:dyDescent="0.2">
      <c r="A9" s="301">
        <v>44317</v>
      </c>
      <c r="B9" s="302" t="s">
        <v>37</v>
      </c>
      <c r="C9" s="302" t="s">
        <v>99</v>
      </c>
      <c r="D9" s="302" t="s">
        <v>154</v>
      </c>
      <c r="E9" s="302" t="s">
        <v>96</v>
      </c>
      <c r="F9" s="302">
        <v>3</v>
      </c>
      <c r="G9" s="302" t="s">
        <v>421</v>
      </c>
    </row>
    <row r="10" spans="1:7" x14ac:dyDescent="0.2">
      <c r="A10" s="303">
        <v>44322</v>
      </c>
      <c r="B10" s="302" t="s">
        <v>25</v>
      </c>
      <c r="C10" s="302" t="s">
        <v>422</v>
      </c>
      <c r="D10" s="304" t="s">
        <v>423</v>
      </c>
      <c r="E10" s="302" t="s">
        <v>96</v>
      </c>
      <c r="F10" s="302">
        <v>1</v>
      </c>
      <c r="G10" s="302" t="s">
        <v>424</v>
      </c>
    </row>
    <row r="11" spans="1:7" x14ac:dyDescent="0.2">
      <c r="A11" s="301">
        <v>44317</v>
      </c>
      <c r="B11" s="302" t="s">
        <v>32</v>
      </c>
      <c r="C11" s="302" t="s">
        <v>95</v>
      </c>
      <c r="D11" s="304" t="s">
        <v>425</v>
      </c>
      <c r="E11" s="302" t="s">
        <v>93</v>
      </c>
      <c r="F11" s="302">
        <v>0.5</v>
      </c>
      <c r="G11" s="302" t="s">
        <v>426</v>
      </c>
    </row>
    <row r="12" spans="1:7" x14ac:dyDescent="0.2">
      <c r="A12" s="302"/>
      <c r="B12" s="302"/>
      <c r="C12" s="302"/>
      <c r="D12" s="302"/>
      <c r="E12" s="302"/>
      <c r="F12" s="302"/>
      <c r="G12" s="302"/>
    </row>
    <row r="13" spans="1:7" x14ac:dyDescent="0.2">
      <c r="A13" s="302"/>
      <c r="B13" s="302"/>
      <c r="C13" s="302"/>
      <c r="D13" s="302"/>
      <c r="E13" s="302"/>
      <c r="F13" s="302"/>
      <c r="G13" s="302"/>
    </row>
    <row r="14" spans="1:7" x14ac:dyDescent="0.2">
      <c r="A14" s="302"/>
      <c r="B14" s="302"/>
      <c r="C14" s="302"/>
      <c r="D14" s="302"/>
      <c r="E14" s="302"/>
      <c r="F14" s="302"/>
      <c r="G14" s="302"/>
    </row>
    <row r="15" spans="1:7" x14ac:dyDescent="0.2">
      <c r="A15" s="302"/>
      <c r="B15" s="302"/>
      <c r="C15" s="302"/>
      <c r="D15" s="302"/>
      <c r="E15" s="302"/>
      <c r="F15" s="302"/>
      <c r="G15" s="302"/>
    </row>
    <row r="16" spans="1:7" x14ac:dyDescent="0.2">
      <c r="A16" s="302"/>
      <c r="B16" s="302"/>
      <c r="C16" s="302"/>
      <c r="D16" s="302"/>
      <c r="E16" s="302"/>
      <c r="F16" s="302"/>
      <c r="G16" s="302"/>
    </row>
    <row r="17" spans="1:7" x14ac:dyDescent="0.2">
      <c r="A17" s="302"/>
      <c r="B17" s="302"/>
      <c r="C17" s="302"/>
      <c r="D17" s="302"/>
      <c r="E17" s="302"/>
      <c r="F17" s="302"/>
      <c r="G17" s="302"/>
    </row>
    <row r="18" spans="1:7" x14ac:dyDescent="0.2">
      <c r="A18" s="302"/>
      <c r="B18" s="302"/>
      <c r="C18" s="302"/>
      <c r="D18" s="302"/>
      <c r="E18" s="302"/>
      <c r="F18" s="302"/>
      <c r="G18" s="302"/>
    </row>
    <row r="19" spans="1:7" x14ac:dyDescent="0.2">
      <c r="A19" s="302"/>
      <c r="B19" s="302"/>
      <c r="C19" s="302"/>
      <c r="D19" s="302"/>
      <c r="E19" s="302"/>
      <c r="F19" s="302"/>
      <c r="G19" s="302"/>
    </row>
    <row r="20" spans="1:7" x14ac:dyDescent="0.2">
      <c r="A20" s="302"/>
      <c r="B20" s="302"/>
      <c r="C20" s="302"/>
      <c r="D20" s="302"/>
      <c r="E20" s="302"/>
      <c r="F20" s="302"/>
      <c r="G20" s="302"/>
    </row>
    <row r="21" spans="1:7" x14ac:dyDescent="0.2">
      <c r="A21" s="302"/>
      <c r="B21" s="302"/>
      <c r="C21" s="302"/>
      <c r="D21" s="302"/>
      <c r="E21" s="302"/>
      <c r="F21" s="302"/>
      <c r="G21" s="302"/>
    </row>
    <row r="22" spans="1:7" x14ac:dyDescent="0.2">
      <c r="A22" s="302"/>
      <c r="B22" s="302"/>
      <c r="C22" s="302"/>
      <c r="D22" s="302"/>
      <c r="E22" s="302"/>
      <c r="F22" s="302"/>
      <c r="G22" s="302"/>
    </row>
    <row r="23" spans="1:7" x14ac:dyDescent="0.2">
      <c r="A23" s="302"/>
      <c r="B23" s="302"/>
      <c r="C23" s="302"/>
      <c r="D23" s="302"/>
      <c r="E23" s="302"/>
      <c r="F23" s="302"/>
      <c r="G23" s="302"/>
    </row>
    <row r="24" spans="1:7" x14ac:dyDescent="0.2">
      <c r="A24" s="302"/>
      <c r="B24" s="302"/>
      <c r="C24" s="302"/>
      <c r="D24" s="302"/>
      <c r="E24" s="302"/>
      <c r="F24" s="302"/>
      <c r="G24" s="302"/>
    </row>
    <row r="25" spans="1:7" x14ac:dyDescent="0.2">
      <c r="A25" s="302"/>
      <c r="B25" s="302"/>
      <c r="C25" s="302"/>
      <c r="D25" s="302"/>
      <c r="E25" s="302"/>
      <c r="F25" s="302"/>
      <c r="G25" s="302"/>
    </row>
    <row r="26" spans="1:7" x14ac:dyDescent="0.2">
      <c r="A26" s="302"/>
      <c r="B26" s="302"/>
      <c r="C26" s="302"/>
      <c r="D26" s="302"/>
      <c r="E26" s="302"/>
      <c r="F26" s="302"/>
      <c r="G26" s="302"/>
    </row>
    <row r="27" spans="1:7" x14ac:dyDescent="0.2">
      <c r="A27" s="302"/>
      <c r="B27" s="302"/>
      <c r="C27" s="302"/>
      <c r="D27" s="302"/>
      <c r="E27" s="302"/>
      <c r="F27" s="302"/>
      <c r="G27" s="302"/>
    </row>
    <row r="28" spans="1:7" x14ac:dyDescent="0.2">
      <c r="A28" s="302"/>
      <c r="B28" s="302"/>
      <c r="C28" s="302"/>
      <c r="D28" s="302"/>
      <c r="E28" s="302"/>
      <c r="F28" s="302"/>
      <c r="G28" s="302"/>
    </row>
    <row r="29" spans="1:7" x14ac:dyDescent="0.2">
      <c r="A29" s="302"/>
      <c r="B29" s="302"/>
      <c r="C29" s="302"/>
      <c r="D29" s="302"/>
      <c r="E29" s="302"/>
      <c r="F29" s="302"/>
      <c r="G29" s="302"/>
    </row>
    <row r="30" spans="1:7" x14ac:dyDescent="0.2">
      <c r="A30" s="302"/>
      <c r="B30" s="302"/>
      <c r="C30" s="302"/>
      <c r="D30" s="302"/>
      <c r="E30" s="302"/>
      <c r="F30" s="302"/>
      <c r="G30" s="302"/>
    </row>
    <row r="31" spans="1:7" x14ac:dyDescent="0.2">
      <c r="A31" s="302"/>
      <c r="B31" s="302"/>
      <c r="C31" s="302"/>
      <c r="D31" s="302"/>
      <c r="E31" s="302"/>
      <c r="F31" s="302"/>
      <c r="G31" s="302"/>
    </row>
    <row r="32" spans="1:7" x14ac:dyDescent="0.2">
      <c r="A32" s="302"/>
      <c r="B32" s="302"/>
      <c r="C32" s="302"/>
      <c r="D32" s="302"/>
      <c r="E32" s="302"/>
      <c r="F32" s="302"/>
      <c r="G32" s="302"/>
    </row>
    <row r="33" spans="1:7" x14ac:dyDescent="0.2">
      <c r="A33" s="302"/>
      <c r="B33" s="302"/>
      <c r="C33" s="302"/>
      <c r="D33" s="302"/>
      <c r="E33" s="302"/>
      <c r="F33" s="302"/>
      <c r="G33" s="302"/>
    </row>
    <row r="34" spans="1:7" x14ac:dyDescent="0.2">
      <c r="A34" s="302"/>
      <c r="B34" s="302"/>
      <c r="C34" s="302"/>
      <c r="D34" s="302"/>
      <c r="E34" s="302"/>
      <c r="F34" s="302"/>
      <c r="G34" s="302"/>
    </row>
    <row r="35" spans="1:7" x14ac:dyDescent="0.2">
      <c r="A35" s="302"/>
      <c r="B35" s="302"/>
      <c r="C35" s="302"/>
      <c r="D35" s="302"/>
      <c r="E35" s="302"/>
      <c r="F35" s="302"/>
      <c r="G35" s="302"/>
    </row>
    <row r="36" spans="1:7" x14ac:dyDescent="0.2">
      <c r="A36" s="302"/>
      <c r="B36" s="302"/>
      <c r="C36" s="302"/>
      <c r="D36" s="302"/>
      <c r="E36" s="302"/>
      <c r="F36" s="302"/>
      <c r="G36" s="302"/>
    </row>
    <row r="37" spans="1:7" x14ac:dyDescent="0.2">
      <c r="A37" s="302"/>
      <c r="B37" s="302"/>
      <c r="C37" s="302"/>
      <c r="D37" s="302"/>
      <c r="E37" s="302"/>
      <c r="F37" s="302"/>
      <c r="G37" s="302"/>
    </row>
    <row r="38" spans="1:7" x14ac:dyDescent="0.2">
      <c r="A38" s="302"/>
      <c r="B38" s="302"/>
      <c r="C38" s="302"/>
      <c r="D38" s="302"/>
      <c r="E38" s="302"/>
      <c r="F38" s="302"/>
      <c r="G38" s="302"/>
    </row>
    <row r="39" spans="1:7" x14ac:dyDescent="0.2">
      <c r="A39" s="302"/>
      <c r="B39" s="302"/>
      <c r="C39" s="302"/>
      <c r="D39" s="302"/>
      <c r="E39" s="302"/>
      <c r="F39" s="302"/>
      <c r="G39" s="302"/>
    </row>
    <row r="40" spans="1:7" x14ac:dyDescent="0.2">
      <c r="A40" s="302"/>
      <c r="B40" s="302"/>
      <c r="C40" s="302"/>
      <c r="D40" s="302"/>
      <c r="E40" s="302"/>
      <c r="F40" s="302"/>
      <c r="G40" s="302"/>
    </row>
    <row r="41" spans="1:7" x14ac:dyDescent="0.2">
      <c r="A41" s="302"/>
      <c r="B41" s="302"/>
      <c r="C41" s="302"/>
      <c r="D41" s="302"/>
      <c r="E41" s="302"/>
      <c r="F41" s="302"/>
      <c r="G41" s="302"/>
    </row>
  </sheetData>
  <autoFilter ref="A3:G3" xr:uid="{E910E4A9-1050-FC43-B571-CF121996AC81}"/>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E4C1A-60B7-A44A-8E97-AA0663BD400E}">
  <dimension ref="A1:C77"/>
  <sheetViews>
    <sheetView topLeftCell="A63" zoomScale="120" zoomScaleNormal="120" workbookViewId="0">
      <selection activeCell="A2" sqref="A2"/>
    </sheetView>
  </sheetViews>
  <sheetFormatPr baseColWidth="10" defaultRowHeight="16" x14ac:dyDescent="0.2"/>
  <cols>
    <col min="1" max="1" width="3.83203125" style="7" customWidth="1"/>
    <col min="2" max="2" width="3.6640625" style="7" customWidth="1"/>
    <col min="3" max="3" width="85.6640625" style="5" customWidth="1"/>
    <col min="4" max="16384" width="10.83203125" style="2"/>
  </cols>
  <sheetData>
    <row r="1" spans="1:3" ht="17" thickBot="1" x14ac:dyDescent="0.25">
      <c r="A1" s="8" t="s">
        <v>262</v>
      </c>
      <c r="B1" s="8"/>
      <c r="C1" s="23"/>
    </row>
    <row r="3" spans="1:3" x14ac:dyDescent="0.2">
      <c r="A3" s="7" t="s">
        <v>74</v>
      </c>
      <c r="B3" s="379" t="s">
        <v>260</v>
      </c>
      <c r="C3" s="379"/>
    </row>
    <row r="4" spans="1:3" ht="17" x14ac:dyDescent="0.2">
      <c r="B4" s="7" t="s">
        <v>261</v>
      </c>
      <c r="C4" s="5" t="s">
        <v>266</v>
      </c>
    </row>
    <row r="5" spans="1:3" ht="17" x14ac:dyDescent="0.2">
      <c r="B5" s="7" t="s">
        <v>267</v>
      </c>
      <c r="C5" s="5" t="s">
        <v>274</v>
      </c>
    </row>
    <row r="6" spans="1:3" ht="17" x14ac:dyDescent="0.2">
      <c r="B6" s="7" t="s">
        <v>268</v>
      </c>
      <c r="C6" s="5" t="s">
        <v>269</v>
      </c>
    </row>
    <row r="7" spans="1:3" ht="17" x14ac:dyDescent="0.2">
      <c r="B7" s="7" t="s">
        <v>270</v>
      </c>
      <c r="C7" s="5" t="s">
        <v>271</v>
      </c>
    </row>
    <row r="8" spans="1:3" ht="68" x14ac:dyDescent="0.2">
      <c r="B8" s="7" t="s">
        <v>272</v>
      </c>
      <c r="C8" s="5" t="s">
        <v>273</v>
      </c>
    </row>
    <row r="10" spans="1:3" x14ac:dyDescent="0.2">
      <c r="A10" s="7" t="s">
        <v>75</v>
      </c>
      <c r="B10" s="7" t="s">
        <v>321</v>
      </c>
    </row>
    <row r="11" spans="1:3" ht="17" x14ac:dyDescent="0.2">
      <c r="B11" s="7" t="s">
        <v>261</v>
      </c>
      <c r="C11" s="5" t="s">
        <v>322</v>
      </c>
    </row>
    <row r="12" spans="1:3" ht="51" x14ac:dyDescent="0.2">
      <c r="B12" s="7" t="s">
        <v>267</v>
      </c>
      <c r="C12" s="5" t="s">
        <v>325</v>
      </c>
    </row>
    <row r="13" spans="1:3" ht="51" x14ac:dyDescent="0.2">
      <c r="B13" s="7" t="s">
        <v>268</v>
      </c>
      <c r="C13" s="5" t="s">
        <v>323</v>
      </c>
    </row>
    <row r="14" spans="1:3" ht="68" x14ac:dyDescent="0.2">
      <c r="B14" s="7" t="s">
        <v>270</v>
      </c>
      <c r="C14" s="5" t="s">
        <v>324</v>
      </c>
    </row>
    <row r="16" spans="1:3" x14ac:dyDescent="0.2">
      <c r="A16" s="7" t="s">
        <v>76</v>
      </c>
      <c r="B16" s="7" t="s">
        <v>327</v>
      </c>
    </row>
    <row r="17" spans="1:3" ht="51" x14ac:dyDescent="0.2">
      <c r="B17" s="7" t="s">
        <v>261</v>
      </c>
      <c r="C17" s="5" t="s">
        <v>427</v>
      </c>
    </row>
    <row r="18" spans="1:3" ht="34" x14ac:dyDescent="0.2">
      <c r="B18" s="7" t="s">
        <v>267</v>
      </c>
      <c r="C18" s="5" t="s">
        <v>428</v>
      </c>
    </row>
    <row r="19" spans="1:3" ht="34" x14ac:dyDescent="0.2">
      <c r="B19" s="7" t="s">
        <v>268</v>
      </c>
      <c r="C19" s="5" t="s">
        <v>328</v>
      </c>
    </row>
    <row r="20" spans="1:3" ht="51" x14ac:dyDescent="0.2">
      <c r="B20" s="7" t="s">
        <v>270</v>
      </c>
      <c r="C20" s="5" t="s">
        <v>329</v>
      </c>
    </row>
    <row r="21" spans="1:3" s="4" customFormat="1" ht="51" x14ac:dyDescent="0.2">
      <c r="A21" s="6"/>
      <c r="B21" s="6" t="s">
        <v>272</v>
      </c>
      <c r="C21" s="5" t="s">
        <v>429</v>
      </c>
    </row>
    <row r="22" spans="1:3" x14ac:dyDescent="0.2">
      <c r="B22" s="7" t="s">
        <v>430</v>
      </c>
      <c r="C22" s="2" t="s">
        <v>431</v>
      </c>
    </row>
    <row r="23" spans="1:3" ht="34" x14ac:dyDescent="0.2">
      <c r="B23" s="7" t="s">
        <v>432</v>
      </c>
      <c r="C23" s="5" t="s">
        <v>433</v>
      </c>
    </row>
    <row r="24" spans="1:3" ht="17" x14ac:dyDescent="0.2">
      <c r="B24" s="7" t="s">
        <v>434</v>
      </c>
      <c r="C24" s="5" t="s">
        <v>435</v>
      </c>
    </row>
    <row r="25" spans="1:3" ht="34" x14ac:dyDescent="0.2">
      <c r="B25" s="7" t="s">
        <v>436</v>
      </c>
      <c r="C25" s="5" t="s">
        <v>437</v>
      </c>
    </row>
    <row r="26" spans="1:3" ht="17" x14ac:dyDescent="0.2">
      <c r="B26" s="7" t="s">
        <v>438</v>
      </c>
      <c r="C26" s="5" t="s">
        <v>439</v>
      </c>
    </row>
    <row r="27" spans="1:3" ht="17" x14ac:dyDescent="0.2">
      <c r="B27" s="7" t="s">
        <v>440</v>
      </c>
      <c r="C27" s="5" t="s">
        <v>441</v>
      </c>
    </row>
    <row r="28" spans="1:3" ht="68" x14ac:dyDescent="0.2">
      <c r="B28" s="7" t="s">
        <v>442</v>
      </c>
      <c r="C28" s="5" t="s">
        <v>443</v>
      </c>
    </row>
    <row r="29" spans="1:3" ht="51" x14ac:dyDescent="0.2">
      <c r="B29" s="7" t="s">
        <v>444</v>
      </c>
      <c r="C29" s="5" t="s">
        <v>445</v>
      </c>
    </row>
    <row r="30" spans="1:3" ht="68" x14ac:dyDescent="0.2">
      <c r="B30" s="7" t="s">
        <v>446</v>
      </c>
      <c r="C30" s="5" t="s">
        <v>447</v>
      </c>
    </row>
    <row r="31" spans="1:3" ht="34" x14ac:dyDescent="0.2">
      <c r="B31" s="7" t="s">
        <v>448</v>
      </c>
      <c r="C31" s="5" t="s">
        <v>449</v>
      </c>
    </row>
    <row r="32" spans="1:3" ht="68" x14ac:dyDescent="0.2">
      <c r="B32" s="7" t="s">
        <v>450</v>
      </c>
      <c r="C32" s="5" t="s">
        <v>451</v>
      </c>
    </row>
    <row r="34" spans="1:3" x14ac:dyDescent="0.2">
      <c r="A34" s="7" t="s">
        <v>77</v>
      </c>
      <c r="B34" s="7" t="s">
        <v>452</v>
      </c>
    </row>
    <row r="35" spans="1:3" ht="34" x14ac:dyDescent="0.2">
      <c r="B35" s="7" t="s">
        <v>261</v>
      </c>
      <c r="C35" s="5" t="s">
        <v>453</v>
      </c>
    </row>
    <row r="36" spans="1:3" ht="34" x14ac:dyDescent="0.2">
      <c r="B36" s="7" t="s">
        <v>267</v>
      </c>
      <c r="C36" s="5" t="s">
        <v>454</v>
      </c>
    </row>
    <row r="37" spans="1:3" ht="34" x14ac:dyDescent="0.2">
      <c r="B37" s="7" t="s">
        <v>268</v>
      </c>
      <c r="C37" s="5" t="s">
        <v>455</v>
      </c>
    </row>
    <row r="38" spans="1:3" ht="51" x14ac:dyDescent="0.2">
      <c r="B38" s="7" t="s">
        <v>270</v>
      </c>
      <c r="C38" s="5" t="s">
        <v>456</v>
      </c>
    </row>
    <row r="39" spans="1:3" ht="17" x14ac:dyDescent="0.2">
      <c r="B39" s="7" t="s">
        <v>272</v>
      </c>
      <c r="C39" s="5" t="s">
        <v>457</v>
      </c>
    </row>
    <row r="40" spans="1:3" ht="34" x14ac:dyDescent="0.2">
      <c r="B40" s="7" t="s">
        <v>430</v>
      </c>
      <c r="C40" s="5" t="s">
        <v>458</v>
      </c>
    </row>
    <row r="41" spans="1:3" ht="17" x14ac:dyDescent="0.2">
      <c r="B41" s="7" t="s">
        <v>432</v>
      </c>
      <c r="C41" s="5" t="s">
        <v>459</v>
      </c>
    </row>
    <row r="43" spans="1:3" x14ac:dyDescent="0.2">
      <c r="A43" s="7" t="s">
        <v>78</v>
      </c>
      <c r="B43" s="7" t="s">
        <v>460</v>
      </c>
    </row>
    <row r="44" spans="1:3" ht="68" x14ac:dyDescent="0.2">
      <c r="B44" s="7" t="s">
        <v>261</v>
      </c>
      <c r="C44" s="5" t="s">
        <v>461</v>
      </c>
    </row>
    <row r="45" spans="1:3" ht="34" x14ac:dyDescent="0.2">
      <c r="B45" s="7" t="s">
        <v>267</v>
      </c>
      <c r="C45" s="5" t="s">
        <v>462</v>
      </c>
    </row>
    <row r="46" spans="1:3" ht="17" x14ac:dyDescent="0.2">
      <c r="C46" s="5" t="s">
        <v>463</v>
      </c>
    </row>
    <row r="47" spans="1:3" ht="34" x14ac:dyDescent="0.2">
      <c r="B47" s="7" t="s">
        <v>268</v>
      </c>
      <c r="C47" s="5" t="s">
        <v>464</v>
      </c>
    </row>
    <row r="48" spans="1:3" ht="17" x14ac:dyDescent="0.2">
      <c r="C48" s="5" t="s">
        <v>465</v>
      </c>
    </row>
    <row r="49" spans="1:3" ht="34" x14ac:dyDescent="0.2">
      <c r="B49" s="7" t="s">
        <v>270</v>
      </c>
      <c r="C49" s="5" t="s">
        <v>466</v>
      </c>
    </row>
    <row r="50" spans="1:3" ht="34" x14ac:dyDescent="0.2">
      <c r="C50" s="5" t="s">
        <v>467</v>
      </c>
    </row>
    <row r="52" spans="1:3" x14ac:dyDescent="0.2">
      <c r="A52" s="7" t="s">
        <v>79</v>
      </c>
      <c r="B52" s="7" t="s">
        <v>468</v>
      </c>
    </row>
    <row r="53" spans="1:3" ht="51" x14ac:dyDescent="0.2">
      <c r="B53" s="7" t="s">
        <v>261</v>
      </c>
      <c r="C53" s="5" t="s">
        <v>469</v>
      </c>
    </row>
    <row r="54" spans="1:3" ht="17" x14ac:dyDescent="0.2">
      <c r="B54" s="7" t="s">
        <v>267</v>
      </c>
      <c r="C54" s="5" t="s">
        <v>470</v>
      </c>
    </row>
    <row r="55" spans="1:3" ht="17" x14ac:dyDescent="0.2">
      <c r="B55" s="7" t="s">
        <v>268</v>
      </c>
      <c r="C55" s="5" t="s">
        <v>471</v>
      </c>
    </row>
    <row r="56" spans="1:3" ht="68" x14ac:dyDescent="0.2">
      <c r="B56" s="7" t="s">
        <v>270</v>
      </c>
      <c r="C56" s="5" t="s">
        <v>472</v>
      </c>
    </row>
    <row r="57" spans="1:3" ht="34" x14ac:dyDescent="0.2">
      <c r="B57" s="7" t="s">
        <v>272</v>
      </c>
      <c r="C57" s="5" t="s">
        <v>473</v>
      </c>
    </row>
    <row r="58" spans="1:3" ht="34" x14ac:dyDescent="0.2">
      <c r="B58" s="7" t="s">
        <v>430</v>
      </c>
      <c r="C58" s="5" t="s">
        <v>474</v>
      </c>
    </row>
    <row r="59" spans="1:3" ht="34" x14ac:dyDescent="0.2">
      <c r="B59" s="7" t="s">
        <v>432</v>
      </c>
      <c r="C59" s="5" t="s">
        <v>475</v>
      </c>
    </row>
    <row r="60" spans="1:3" ht="34" x14ac:dyDescent="0.2">
      <c r="B60" s="7" t="s">
        <v>434</v>
      </c>
      <c r="C60" s="5" t="s">
        <v>476</v>
      </c>
    </row>
    <row r="62" spans="1:3" x14ac:dyDescent="0.2">
      <c r="A62" s="7" t="s">
        <v>80</v>
      </c>
      <c r="B62" s="7" t="s">
        <v>477</v>
      </c>
    </row>
    <row r="63" spans="1:3" ht="17" x14ac:dyDescent="0.2">
      <c r="B63" s="7" t="s">
        <v>261</v>
      </c>
      <c r="C63" s="5" t="s">
        <v>478</v>
      </c>
    </row>
    <row r="64" spans="1:3" ht="17" x14ac:dyDescent="0.2">
      <c r="B64" s="7" t="s">
        <v>267</v>
      </c>
      <c r="C64" s="5" t="s">
        <v>479</v>
      </c>
    </row>
    <row r="65" spans="1:3" ht="51" x14ac:dyDescent="0.2">
      <c r="B65" s="7" t="s">
        <v>268</v>
      </c>
      <c r="C65" s="5" t="s">
        <v>480</v>
      </c>
    </row>
    <row r="67" spans="1:3" x14ac:dyDescent="0.2">
      <c r="A67" s="7" t="s">
        <v>81</v>
      </c>
      <c r="B67" s="7" t="s">
        <v>481</v>
      </c>
    </row>
    <row r="68" spans="1:3" ht="17" x14ac:dyDescent="0.2">
      <c r="B68" s="7" t="s">
        <v>261</v>
      </c>
      <c r="C68" s="5" t="s">
        <v>482</v>
      </c>
    </row>
    <row r="69" spans="1:3" ht="34" x14ac:dyDescent="0.2">
      <c r="B69" s="7" t="s">
        <v>267</v>
      </c>
      <c r="C69" s="5" t="s">
        <v>483</v>
      </c>
    </row>
    <row r="70" spans="1:3" ht="34" x14ac:dyDescent="0.2">
      <c r="B70" s="7" t="s">
        <v>268</v>
      </c>
      <c r="C70" s="5" t="s">
        <v>484</v>
      </c>
    </row>
    <row r="72" spans="1:3" x14ac:dyDescent="0.2">
      <c r="A72" s="7" t="s">
        <v>82</v>
      </c>
      <c r="B72" s="7" t="s">
        <v>485</v>
      </c>
    </row>
    <row r="73" spans="1:3" ht="17" x14ac:dyDescent="0.2">
      <c r="B73" s="7" t="s">
        <v>261</v>
      </c>
      <c r="C73" s="5" t="s">
        <v>486</v>
      </c>
    </row>
    <row r="74" spans="1:3" ht="17" x14ac:dyDescent="0.2">
      <c r="B74" s="7" t="s">
        <v>267</v>
      </c>
      <c r="C74" s="5" t="s">
        <v>487</v>
      </c>
    </row>
    <row r="75" spans="1:3" ht="17" x14ac:dyDescent="0.2">
      <c r="B75" s="7" t="s">
        <v>268</v>
      </c>
      <c r="C75" s="5" t="s">
        <v>488</v>
      </c>
    </row>
    <row r="76" spans="1:3" ht="17" x14ac:dyDescent="0.2">
      <c r="B76" s="7" t="s">
        <v>270</v>
      </c>
      <c r="C76" s="5" t="s">
        <v>489</v>
      </c>
    </row>
    <row r="77" spans="1:3" ht="68" x14ac:dyDescent="0.2">
      <c r="B77" s="7" t="s">
        <v>272</v>
      </c>
      <c r="C77" s="5" t="s">
        <v>490</v>
      </c>
    </row>
  </sheetData>
  <mergeCells count="1">
    <mergeCell ref="B3:C3"/>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78011-52A2-334D-AA3B-CD8EBCF85D7C}">
  <sheetPr codeName="Sheet2"/>
  <dimension ref="A1:D841"/>
  <sheetViews>
    <sheetView zoomScale="110" zoomScaleNormal="110" workbookViewId="0">
      <pane ySplit="10" topLeftCell="A11" activePane="bottomLeft" state="frozen"/>
      <selection pane="bottomLeft" activeCell="C11" sqref="C11"/>
    </sheetView>
  </sheetViews>
  <sheetFormatPr baseColWidth="10" defaultRowHeight="16" x14ac:dyDescent="0.2"/>
  <cols>
    <col min="1" max="1" width="17.6640625" style="2" customWidth="1"/>
    <col min="2" max="2" width="34.1640625" style="21" bestFit="1" customWidth="1"/>
    <col min="3" max="3" width="15.1640625" style="2" customWidth="1"/>
    <col min="4" max="4" width="15.1640625" style="21" customWidth="1"/>
    <col min="5" max="16384" width="10.83203125" style="2"/>
  </cols>
  <sheetData>
    <row r="1" spans="1:4" ht="17" thickBot="1" x14ac:dyDescent="0.25">
      <c r="A1" s="316" t="s">
        <v>396</v>
      </c>
      <c r="B1" s="324"/>
      <c r="C1" s="325"/>
      <c r="D1" s="324"/>
    </row>
    <row r="2" spans="1:4" ht="17" thickBot="1" x14ac:dyDescent="0.25">
      <c r="A2" s="317"/>
      <c r="B2" s="320"/>
      <c r="C2" s="319"/>
      <c r="D2" s="320"/>
    </row>
    <row r="3" spans="1:4" ht="16" customHeight="1" x14ac:dyDescent="0.2">
      <c r="A3" s="318" t="s">
        <v>240</v>
      </c>
      <c r="B3" s="380" t="s">
        <v>276</v>
      </c>
      <c r="C3" s="380"/>
      <c r="D3" s="381"/>
    </row>
    <row r="4" spans="1:4" x14ac:dyDescent="0.2">
      <c r="A4" s="24" t="s">
        <v>241</v>
      </c>
      <c r="B4" s="382"/>
      <c r="C4" s="382"/>
      <c r="D4" s="383"/>
    </row>
    <row r="5" spans="1:4" x14ac:dyDescent="0.2">
      <c r="A5" s="25" t="s">
        <v>242</v>
      </c>
      <c r="B5" s="382"/>
      <c r="C5" s="382"/>
      <c r="D5" s="383"/>
    </row>
    <row r="6" spans="1:4" x14ac:dyDescent="0.2">
      <c r="A6" s="26" t="s">
        <v>243</v>
      </c>
      <c r="B6" s="382"/>
      <c r="C6" s="382"/>
      <c r="D6" s="383"/>
    </row>
    <row r="7" spans="1:4" x14ac:dyDescent="0.2">
      <c r="A7" s="27" t="s">
        <v>244</v>
      </c>
      <c r="B7" s="382"/>
      <c r="C7" s="382"/>
      <c r="D7" s="383"/>
    </row>
    <row r="8" spans="1:4" ht="17" thickBot="1" x14ac:dyDescent="0.25">
      <c r="A8" s="28" t="s">
        <v>245</v>
      </c>
      <c r="B8" s="384"/>
      <c r="C8" s="384"/>
      <c r="D8" s="385"/>
    </row>
    <row r="9" spans="1:4" x14ac:dyDescent="0.2">
      <c r="A9" s="319"/>
      <c r="B9" s="320"/>
      <c r="C9" s="319"/>
      <c r="D9" s="320"/>
    </row>
    <row r="10" spans="1:4" x14ac:dyDescent="0.2">
      <c r="A10" s="321" t="s">
        <v>3</v>
      </c>
      <c r="B10" s="321" t="s">
        <v>275</v>
      </c>
      <c r="C10" s="322" t="s">
        <v>265</v>
      </c>
      <c r="D10" s="323" t="s">
        <v>4</v>
      </c>
    </row>
    <row r="11" spans="1:4" x14ac:dyDescent="0.2">
      <c r="A11" s="9">
        <v>44336</v>
      </c>
      <c r="B11" s="15" t="s">
        <v>12</v>
      </c>
      <c r="C11" s="326">
        <v>0.5</v>
      </c>
      <c r="D11" s="327" t="s">
        <v>7</v>
      </c>
    </row>
    <row r="12" spans="1:4" x14ac:dyDescent="0.2">
      <c r="A12" s="9">
        <v>44336</v>
      </c>
      <c r="B12" s="22" t="s">
        <v>277</v>
      </c>
      <c r="C12" s="319">
        <v>1</v>
      </c>
      <c r="D12" s="320" t="s">
        <v>11</v>
      </c>
    </row>
    <row r="13" spans="1:4" x14ac:dyDescent="0.2">
      <c r="A13" s="9">
        <v>44336</v>
      </c>
      <c r="B13" s="10" t="s">
        <v>8</v>
      </c>
      <c r="C13" s="328">
        <v>1.25</v>
      </c>
      <c r="D13" s="327" t="s">
        <v>9</v>
      </c>
    </row>
    <row r="14" spans="1:4" x14ac:dyDescent="0.2">
      <c r="A14" s="9">
        <v>44336</v>
      </c>
      <c r="B14" s="10" t="s">
        <v>279</v>
      </c>
      <c r="C14" s="328">
        <v>1</v>
      </c>
      <c r="D14" s="327" t="s">
        <v>5</v>
      </c>
    </row>
    <row r="15" spans="1:4" x14ac:dyDescent="0.2">
      <c r="A15" s="9">
        <v>44336</v>
      </c>
      <c r="B15" s="14" t="s">
        <v>278</v>
      </c>
      <c r="C15" s="328">
        <v>1</v>
      </c>
      <c r="D15" s="327" t="s">
        <v>10</v>
      </c>
    </row>
    <row r="16" spans="1:4" x14ac:dyDescent="0.2">
      <c r="A16" s="9">
        <v>44336</v>
      </c>
      <c r="B16" s="17" t="s">
        <v>13</v>
      </c>
      <c r="C16" s="328">
        <v>4</v>
      </c>
      <c r="D16" s="327" t="s">
        <v>5</v>
      </c>
    </row>
    <row r="17" spans="1:4" x14ac:dyDescent="0.2">
      <c r="A17" s="9">
        <v>44336</v>
      </c>
      <c r="B17" s="13" t="s">
        <v>57</v>
      </c>
      <c r="C17" s="328">
        <v>1</v>
      </c>
      <c r="D17" s="327" t="s">
        <v>11</v>
      </c>
    </row>
    <row r="18" spans="1:4" x14ac:dyDescent="0.2">
      <c r="A18" s="9">
        <v>44336</v>
      </c>
      <c r="B18" s="15" t="s">
        <v>14</v>
      </c>
      <c r="C18" s="328">
        <v>0.75</v>
      </c>
      <c r="D18" s="327" t="s">
        <v>7</v>
      </c>
    </row>
    <row r="19" spans="1:4" x14ac:dyDescent="0.2">
      <c r="A19" s="9">
        <v>44336</v>
      </c>
      <c r="B19" s="13" t="s">
        <v>6</v>
      </c>
      <c r="C19" s="328">
        <v>3</v>
      </c>
      <c r="D19" s="327" t="s">
        <v>7</v>
      </c>
    </row>
    <row r="20" spans="1:4" x14ac:dyDescent="0.2">
      <c r="A20" s="9">
        <v>44343</v>
      </c>
      <c r="B20" s="15" t="s">
        <v>19</v>
      </c>
      <c r="C20" s="328">
        <v>0.75</v>
      </c>
      <c r="D20" s="327" t="s">
        <v>7</v>
      </c>
    </row>
    <row r="21" spans="1:4" x14ac:dyDescent="0.2">
      <c r="A21" s="9">
        <v>44343</v>
      </c>
      <c r="B21" s="10" t="s">
        <v>297</v>
      </c>
      <c r="C21" s="326">
        <v>1</v>
      </c>
      <c r="D21" s="327" t="s">
        <v>11</v>
      </c>
    </row>
    <row r="22" spans="1:4" x14ac:dyDescent="0.2">
      <c r="A22" s="9">
        <v>44343</v>
      </c>
      <c r="B22" s="10" t="s">
        <v>15</v>
      </c>
      <c r="C22" s="328">
        <v>1</v>
      </c>
      <c r="D22" s="327" t="s">
        <v>11</v>
      </c>
    </row>
    <row r="23" spans="1:4" x14ac:dyDescent="0.2">
      <c r="A23" s="9">
        <v>44343</v>
      </c>
      <c r="B23" s="18" t="s">
        <v>16</v>
      </c>
      <c r="C23" s="328">
        <v>1</v>
      </c>
      <c r="D23" s="327" t="s">
        <v>11</v>
      </c>
    </row>
    <row r="24" spans="1:4" x14ac:dyDescent="0.2">
      <c r="A24" s="9">
        <v>44343</v>
      </c>
      <c r="B24" s="19" t="s">
        <v>17</v>
      </c>
      <c r="C24" s="328">
        <v>2</v>
      </c>
      <c r="D24" s="327" t="s">
        <v>5</v>
      </c>
    </row>
    <row r="25" spans="1:4" x14ac:dyDescent="0.2">
      <c r="A25" s="9">
        <v>44343</v>
      </c>
      <c r="B25" s="14" t="s">
        <v>18</v>
      </c>
      <c r="C25" s="328">
        <v>1</v>
      </c>
      <c r="D25" s="327" t="s">
        <v>10</v>
      </c>
    </row>
    <row r="26" spans="1:4" x14ac:dyDescent="0.2">
      <c r="A26" s="9">
        <v>44343</v>
      </c>
      <c r="B26" s="10" t="s">
        <v>20</v>
      </c>
      <c r="C26" s="328">
        <v>6</v>
      </c>
      <c r="D26" s="327" t="s">
        <v>21</v>
      </c>
    </row>
    <row r="27" spans="1:4" x14ac:dyDescent="0.2">
      <c r="A27" s="9">
        <v>44343</v>
      </c>
      <c r="B27" s="15" t="s">
        <v>14</v>
      </c>
      <c r="C27" s="328">
        <v>0.75</v>
      </c>
      <c r="D27" s="327" t="s">
        <v>7</v>
      </c>
    </row>
    <row r="28" spans="1:4" x14ac:dyDescent="0.2">
      <c r="A28" s="9">
        <v>44343</v>
      </c>
      <c r="B28" s="29" t="s">
        <v>62</v>
      </c>
      <c r="C28" s="319">
        <v>1</v>
      </c>
      <c r="D28" s="320" t="s">
        <v>11</v>
      </c>
    </row>
    <row r="29" spans="1:4" x14ac:dyDescent="0.2">
      <c r="A29" s="9">
        <v>44350</v>
      </c>
      <c r="B29" s="20" t="s">
        <v>24</v>
      </c>
      <c r="C29" s="328">
        <v>2</v>
      </c>
      <c r="D29" s="327" t="s">
        <v>5</v>
      </c>
    </row>
    <row r="30" spans="1:4" x14ac:dyDescent="0.2">
      <c r="A30" s="9">
        <v>44350</v>
      </c>
      <c r="B30" s="15" t="s">
        <v>28</v>
      </c>
      <c r="C30" s="328">
        <v>1</v>
      </c>
      <c r="D30" s="327" t="s">
        <v>11</v>
      </c>
    </row>
    <row r="31" spans="1:4" x14ac:dyDescent="0.2">
      <c r="A31" s="9">
        <v>44350</v>
      </c>
      <c r="B31" s="10" t="s">
        <v>295</v>
      </c>
      <c r="C31" s="328">
        <v>1</v>
      </c>
      <c r="D31" s="327" t="s">
        <v>11</v>
      </c>
    </row>
    <row r="32" spans="1:4" x14ac:dyDescent="0.2">
      <c r="A32" s="9">
        <v>44350</v>
      </c>
      <c r="B32" s="10" t="s">
        <v>27</v>
      </c>
      <c r="C32" s="328">
        <v>1</v>
      </c>
      <c r="D32" s="327" t="s">
        <v>11</v>
      </c>
    </row>
    <row r="33" spans="1:4" x14ac:dyDescent="0.2">
      <c r="A33" s="9">
        <v>44350</v>
      </c>
      <c r="B33" s="20" t="s">
        <v>25</v>
      </c>
      <c r="C33" s="328">
        <v>0.5</v>
      </c>
      <c r="D33" s="327" t="s">
        <v>7</v>
      </c>
    </row>
    <row r="34" spans="1:4" x14ac:dyDescent="0.2">
      <c r="A34" s="9">
        <v>44350</v>
      </c>
      <c r="B34" s="15" t="s">
        <v>26</v>
      </c>
      <c r="C34" s="328">
        <v>1</v>
      </c>
      <c r="D34" s="327" t="s">
        <v>10</v>
      </c>
    </row>
    <row r="35" spans="1:4" x14ac:dyDescent="0.2">
      <c r="A35" s="9">
        <v>44350</v>
      </c>
      <c r="B35" s="13" t="s">
        <v>57</v>
      </c>
      <c r="C35" s="328">
        <v>1</v>
      </c>
      <c r="D35" s="327" t="s">
        <v>11</v>
      </c>
    </row>
    <row r="36" spans="1:4" x14ac:dyDescent="0.2">
      <c r="A36" s="9">
        <v>44350</v>
      </c>
      <c r="B36" s="20" t="s">
        <v>22</v>
      </c>
      <c r="C36" s="328">
        <v>2</v>
      </c>
      <c r="D36" s="327" t="s">
        <v>5</v>
      </c>
    </row>
    <row r="37" spans="1:4" x14ac:dyDescent="0.2">
      <c r="A37" s="9">
        <v>44350</v>
      </c>
      <c r="B37" s="20" t="s">
        <v>23</v>
      </c>
      <c r="C37" s="328">
        <v>2</v>
      </c>
      <c r="D37" s="327" t="s">
        <v>5</v>
      </c>
    </row>
    <row r="38" spans="1:4" x14ac:dyDescent="0.2">
      <c r="A38" s="9">
        <v>44357</v>
      </c>
      <c r="B38" s="13" t="s">
        <v>31</v>
      </c>
      <c r="C38" s="328">
        <v>1</v>
      </c>
      <c r="D38" s="327" t="s">
        <v>11</v>
      </c>
    </row>
    <row r="39" spans="1:4" x14ac:dyDescent="0.2">
      <c r="A39" s="9">
        <v>44357</v>
      </c>
      <c r="B39" s="17" t="s">
        <v>29</v>
      </c>
      <c r="C39" s="328">
        <v>1</v>
      </c>
      <c r="D39" s="327" t="s">
        <v>10</v>
      </c>
    </row>
    <row r="40" spans="1:4" x14ac:dyDescent="0.2">
      <c r="A40" s="9">
        <v>44357</v>
      </c>
      <c r="B40" s="15" t="s">
        <v>19</v>
      </c>
      <c r="C40" s="328">
        <v>0.75</v>
      </c>
      <c r="D40" s="327" t="s">
        <v>7</v>
      </c>
    </row>
    <row r="41" spans="1:4" x14ac:dyDescent="0.2">
      <c r="A41" s="9">
        <v>44357</v>
      </c>
      <c r="B41" s="20" t="s">
        <v>24</v>
      </c>
      <c r="C41" s="328">
        <v>2</v>
      </c>
      <c r="D41" s="327" t="s">
        <v>5</v>
      </c>
    </row>
    <row r="42" spans="1:4" x14ac:dyDescent="0.2">
      <c r="A42" s="9">
        <v>44357</v>
      </c>
      <c r="B42" s="10" t="s">
        <v>56</v>
      </c>
      <c r="C42" s="328">
        <v>1</v>
      </c>
      <c r="D42" s="327" t="s">
        <v>11</v>
      </c>
    </row>
    <row r="43" spans="1:4" x14ac:dyDescent="0.2">
      <c r="A43" s="9">
        <v>44357</v>
      </c>
      <c r="B43" s="15" t="s">
        <v>30</v>
      </c>
      <c r="C43" s="328">
        <v>1</v>
      </c>
      <c r="D43" s="327" t="s">
        <v>10</v>
      </c>
    </row>
    <row r="44" spans="1:4" x14ac:dyDescent="0.2">
      <c r="A44" s="9">
        <v>44357</v>
      </c>
      <c r="B44" s="15" t="s">
        <v>14</v>
      </c>
      <c r="C44" s="328">
        <v>0.75</v>
      </c>
      <c r="D44" s="327" t="s">
        <v>7</v>
      </c>
    </row>
    <row r="45" spans="1:4" x14ac:dyDescent="0.2">
      <c r="A45" s="9">
        <v>44357</v>
      </c>
      <c r="B45" s="20" t="s">
        <v>22</v>
      </c>
      <c r="C45" s="328">
        <v>2</v>
      </c>
      <c r="D45" s="327" t="s">
        <v>5</v>
      </c>
    </row>
    <row r="46" spans="1:4" x14ac:dyDescent="0.2">
      <c r="A46" s="9">
        <v>44357</v>
      </c>
      <c r="B46" s="20" t="s">
        <v>23</v>
      </c>
      <c r="C46" s="328">
        <v>2</v>
      </c>
      <c r="D46" s="327" t="s">
        <v>5</v>
      </c>
    </row>
    <row r="47" spans="1:4" x14ac:dyDescent="0.2">
      <c r="A47" s="9">
        <v>44364</v>
      </c>
      <c r="B47" s="10" t="s">
        <v>296</v>
      </c>
      <c r="C47" s="328">
        <v>1</v>
      </c>
      <c r="D47" s="327" t="s">
        <v>11</v>
      </c>
    </row>
    <row r="48" spans="1:4" x14ac:dyDescent="0.2">
      <c r="A48" s="9">
        <v>44364</v>
      </c>
      <c r="B48" s="20" t="s">
        <v>24</v>
      </c>
      <c r="C48" s="328">
        <v>2</v>
      </c>
      <c r="D48" s="327" t="s">
        <v>5</v>
      </c>
    </row>
    <row r="49" spans="1:4" x14ac:dyDescent="0.2">
      <c r="A49" s="9">
        <v>44364</v>
      </c>
      <c r="B49" s="13" t="s">
        <v>285</v>
      </c>
      <c r="C49" s="328">
        <v>1</v>
      </c>
      <c r="D49" s="327" t="s">
        <v>10</v>
      </c>
    </row>
    <row r="50" spans="1:4" x14ac:dyDescent="0.2">
      <c r="A50" s="9">
        <v>44364</v>
      </c>
      <c r="B50" s="20" t="s">
        <v>33</v>
      </c>
      <c r="C50" s="328">
        <v>2</v>
      </c>
      <c r="D50" s="327" t="s">
        <v>5</v>
      </c>
    </row>
    <row r="51" spans="1:4" x14ac:dyDescent="0.2">
      <c r="A51" s="9">
        <v>44364</v>
      </c>
      <c r="B51" s="18" t="s">
        <v>16</v>
      </c>
      <c r="C51" s="328">
        <v>1</v>
      </c>
      <c r="D51" s="327" t="s">
        <v>11</v>
      </c>
    </row>
    <row r="52" spans="1:4" x14ac:dyDescent="0.2">
      <c r="A52" s="9">
        <v>44364</v>
      </c>
      <c r="B52" s="15" t="s">
        <v>298</v>
      </c>
      <c r="C52" s="328">
        <v>1</v>
      </c>
      <c r="D52" s="327" t="s">
        <v>10</v>
      </c>
    </row>
    <row r="53" spans="1:4" x14ac:dyDescent="0.2">
      <c r="A53" s="9">
        <v>44364</v>
      </c>
      <c r="B53" s="15" t="s">
        <v>25</v>
      </c>
      <c r="C53" s="328">
        <v>0.5</v>
      </c>
      <c r="D53" s="327" t="s">
        <v>7</v>
      </c>
    </row>
    <row r="54" spans="1:4" x14ac:dyDescent="0.2">
      <c r="A54" s="9">
        <v>44364</v>
      </c>
      <c r="B54" s="17" t="s">
        <v>280</v>
      </c>
      <c r="C54" s="328">
        <v>4</v>
      </c>
      <c r="D54" s="327" t="s">
        <v>5</v>
      </c>
    </row>
    <row r="55" spans="1:4" x14ac:dyDescent="0.2">
      <c r="A55" s="9">
        <v>44364</v>
      </c>
      <c r="B55" s="20" t="s">
        <v>22</v>
      </c>
      <c r="C55" s="328">
        <v>2</v>
      </c>
      <c r="D55" s="327" t="s">
        <v>5</v>
      </c>
    </row>
    <row r="56" spans="1:4" x14ac:dyDescent="0.2">
      <c r="A56" s="9">
        <v>44364</v>
      </c>
      <c r="B56" s="30" t="s">
        <v>23</v>
      </c>
      <c r="C56" s="319">
        <v>2</v>
      </c>
      <c r="D56" s="320" t="s">
        <v>5</v>
      </c>
    </row>
    <row r="57" spans="1:4" x14ac:dyDescent="0.2">
      <c r="A57" s="9">
        <v>44371</v>
      </c>
      <c r="B57" s="15" t="s">
        <v>283</v>
      </c>
      <c r="C57" s="328">
        <v>0.75</v>
      </c>
      <c r="D57" s="327" t="s">
        <v>7</v>
      </c>
    </row>
    <row r="58" spans="1:4" x14ac:dyDescent="0.2">
      <c r="A58" s="9">
        <v>44371</v>
      </c>
      <c r="B58" s="13" t="s">
        <v>36</v>
      </c>
      <c r="C58" s="328">
        <v>1</v>
      </c>
      <c r="D58" s="327" t="s">
        <v>11</v>
      </c>
    </row>
    <row r="59" spans="1:4" x14ac:dyDescent="0.2">
      <c r="A59" s="9">
        <v>44371</v>
      </c>
      <c r="B59" s="20" t="s">
        <v>24</v>
      </c>
      <c r="C59" s="328">
        <v>2</v>
      </c>
      <c r="D59" s="327" t="s">
        <v>5</v>
      </c>
    </row>
    <row r="60" spans="1:4" x14ac:dyDescent="0.2">
      <c r="A60" s="9">
        <v>44371</v>
      </c>
      <c r="B60" s="13" t="s">
        <v>34</v>
      </c>
      <c r="C60" s="328">
        <v>1</v>
      </c>
      <c r="D60" s="327" t="s">
        <v>11</v>
      </c>
    </row>
    <row r="61" spans="1:4" x14ac:dyDescent="0.2">
      <c r="A61" s="9">
        <v>44371</v>
      </c>
      <c r="B61" s="15" t="s">
        <v>28</v>
      </c>
      <c r="C61" s="328">
        <v>1</v>
      </c>
      <c r="D61" s="327" t="s">
        <v>11</v>
      </c>
    </row>
    <row r="62" spans="1:4" x14ac:dyDescent="0.2">
      <c r="A62" s="9">
        <v>44371</v>
      </c>
      <c r="B62" s="20" t="s">
        <v>33</v>
      </c>
      <c r="C62" s="328">
        <v>2</v>
      </c>
      <c r="D62" s="327" t="s">
        <v>5</v>
      </c>
    </row>
    <row r="63" spans="1:4" x14ac:dyDescent="0.2">
      <c r="A63" s="9">
        <v>44371</v>
      </c>
      <c r="B63" s="10" t="s">
        <v>35</v>
      </c>
      <c r="C63" s="328">
        <v>1</v>
      </c>
      <c r="D63" s="327" t="s">
        <v>11</v>
      </c>
    </row>
    <row r="64" spans="1:4" x14ac:dyDescent="0.2">
      <c r="A64" s="9">
        <v>44371</v>
      </c>
      <c r="B64" s="20" t="s">
        <v>281</v>
      </c>
      <c r="C64" s="328">
        <v>2</v>
      </c>
      <c r="D64" s="327" t="s">
        <v>5</v>
      </c>
    </row>
    <row r="65" spans="1:4" x14ac:dyDescent="0.2">
      <c r="A65" s="9">
        <v>44371</v>
      </c>
      <c r="B65" s="20" t="s">
        <v>22</v>
      </c>
      <c r="C65" s="328">
        <v>3</v>
      </c>
      <c r="D65" s="327" t="s">
        <v>5</v>
      </c>
    </row>
    <row r="66" spans="1:4" x14ac:dyDescent="0.2">
      <c r="A66" s="9">
        <v>44371</v>
      </c>
      <c r="B66" s="20" t="s">
        <v>23</v>
      </c>
      <c r="C66" s="328">
        <v>3</v>
      </c>
      <c r="D66" s="327" t="s">
        <v>5</v>
      </c>
    </row>
    <row r="67" spans="1:4" x14ac:dyDescent="0.2">
      <c r="A67" s="9">
        <v>44378</v>
      </c>
      <c r="B67" s="20" t="s">
        <v>33</v>
      </c>
      <c r="C67" s="328">
        <v>2</v>
      </c>
      <c r="D67" s="327" t="s">
        <v>5</v>
      </c>
    </row>
    <row r="68" spans="1:4" x14ac:dyDescent="0.2">
      <c r="A68" s="9">
        <v>44378</v>
      </c>
      <c r="B68" s="10" t="s">
        <v>291</v>
      </c>
      <c r="C68" s="328">
        <v>2</v>
      </c>
      <c r="D68" s="327" t="s">
        <v>5</v>
      </c>
    </row>
    <row r="69" spans="1:4" x14ac:dyDescent="0.2">
      <c r="A69" s="9">
        <v>44378</v>
      </c>
      <c r="B69" s="20" t="s">
        <v>37</v>
      </c>
      <c r="C69" s="328">
        <v>2</v>
      </c>
      <c r="D69" s="327" t="s">
        <v>7</v>
      </c>
    </row>
    <row r="70" spans="1:4" x14ac:dyDescent="0.2">
      <c r="A70" s="9">
        <v>44378</v>
      </c>
      <c r="B70" s="10" t="s">
        <v>39</v>
      </c>
      <c r="C70" s="328">
        <v>1</v>
      </c>
      <c r="D70" s="327" t="s">
        <v>11</v>
      </c>
    </row>
    <row r="71" spans="1:4" x14ac:dyDescent="0.2">
      <c r="A71" s="9">
        <v>44378</v>
      </c>
      <c r="B71" s="15" t="s">
        <v>16</v>
      </c>
      <c r="C71" s="328">
        <v>1</v>
      </c>
      <c r="D71" s="327" t="s">
        <v>11</v>
      </c>
    </row>
    <row r="72" spans="1:4" x14ac:dyDescent="0.2">
      <c r="A72" s="9">
        <v>44378</v>
      </c>
      <c r="B72" s="20" t="s">
        <v>299</v>
      </c>
      <c r="C72" s="328"/>
      <c r="D72" s="327"/>
    </row>
    <row r="73" spans="1:4" x14ac:dyDescent="0.2">
      <c r="A73" s="9">
        <v>44378</v>
      </c>
      <c r="B73" s="20" t="s">
        <v>281</v>
      </c>
      <c r="C73" s="328">
        <v>2</v>
      </c>
      <c r="D73" s="327" t="s">
        <v>5</v>
      </c>
    </row>
    <row r="74" spans="1:4" x14ac:dyDescent="0.2">
      <c r="A74" s="9">
        <v>44378</v>
      </c>
      <c r="B74" s="17" t="s">
        <v>280</v>
      </c>
      <c r="C74" s="328">
        <v>4</v>
      </c>
      <c r="D74" s="327" t="s">
        <v>5</v>
      </c>
    </row>
    <row r="75" spans="1:4" x14ac:dyDescent="0.2">
      <c r="A75" s="9">
        <v>44378</v>
      </c>
      <c r="B75" s="17" t="s">
        <v>303</v>
      </c>
      <c r="C75" s="328">
        <v>4</v>
      </c>
      <c r="D75" s="327" t="s">
        <v>5</v>
      </c>
    </row>
    <row r="76" spans="1:4" x14ac:dyDescent="0.2">
      <c r="A76" s="9">
        <v>44378</v>
      </c>
      <c r="B76" s="20" t="s">
        <v>38</v>
      </c>
      <c r="C76" s="328">
        <v>2</v>
      </c>
      <c r="D76" s="327" t="s">
        <v>7</v>
      </c>
    </row>
    <row r="77" spans="1:4" x14ac:dyDescent="0.2">
      <c r="A77" s="9">
        <v>44385</v>
      </c>
      <c r="B77" s="10" t="s">
        <v>296</v>
      </c>
      <c r="C77" s="328">
        <v>1</v>
      </c>
      <c r="D77" s="327" t="s">
        <v>11</v>
      </c>
    </row>
    <row r="78" spans="1:4" x14ac:dyDescent="0.2">
      <c r="A78" s="9">
        <v>44385</v>
      </c>
      <c r="B78" s="13" t="s">
        <v>41</v>
      </c>
      <c r="C78" s="328">
        <v>2</v>
      </c>
      <c r="D78" s="327" t="s">
        <v>7</v>
      </c>
    </row>
    <row r="79" spans="1:4" x14ac:dyDescent="0.2">
      <c r="A79" s="9">
        <v>44385</v>
      </c>
      <c r="B79" s="15" t="s">
        <v>28</v>
      </c>
      <c r="C79" s="328">
        <v>1</v>
      </c>
      <c r="D79" s="327" t="s">
        <v>11</v>
      </c>
    </row>
    <row r="80" spans="1:4" x14ac:dyDescent="0.2">
      <c r="A80" s="9">
        <v>44385</v>
      </c>
      <c r="B80" s="20" t="s">
        <v>33</v>
      </c>
      <c r="C80" s="328">
        <v>2</v>
      </c>
      <c r="D80" s="327" t="s">
        <v>5</v>
      </c>
    </row>
    <row r="81" spans="1:4" x14ac:dyDescent="0.2">
      <c r="A81" s="9">
        <v>44385</v>
      </c>
      <c r="B81" s="10" t="s">
        <v>292</v>
      </c>
      <c r="C81" s="328">
        <v>2</v>
      </c>
      <c r="D81" s="327" t="s">
        <v>5</v>
      </c>
    </row>
    <row r="82" spans="1:4" x14ac:dyDescent="0.2">
      <c r="A82" s="9">
        <v>44385</v>
      </c>
      <c r="B82" s="20" t="s">
        <v>281</v>
      </c>
      <c r="C82" s="328">
        <v>2</v>
      </c>
      <c r="D82" s="327" t="s">
        <v>5</v>
      </c>
    </row>
    <row r="83" spans="1:4" x14ac:dyDescent="0.2">
      <c r="A83" s="9">
        <v>44385</v>
      </c>
      <c r="B83" s="15" t="s">
        <v>300</v>
      </c>
      <c r="C83" s="328"/>
      <c r="D83" s="327"/>
    </row>
    <row r="84" spans="1:4" x14ac:dyDescent="0.2">
      <c r="A84" s="9">
        <v>44385</v>
      </c>
      <c r="B84" s="20" t="s">
        <v>40</v>
      </c>
      <c r="C84" s="328">
        <v>6</v>
      </c>
      <c r="D84" s="327" t="s">
        <v>5</v>
      </c>
    </row>
    <row r="85" spans="1:4" x14ac:dyDescent="0.2">
      <c r="A85" s="9">
        <v>44385</v>
      </c>
      <c r="B85" s="20" t="s">
        <v>38</v>
      </c>
      <c r="C85" s="328">
        <v>4</v>
      </c>
      <c r="D85" s="327" t="s">
        <v>7</v>
      </c>
    </row>
    <row r="86" spans="1:4" x14ac:dyDescent="0.2">
      <c r="A86" s="9">
        <v>44392</v>
      </c>
      <c r="B86" s="20" t="s">
        <v>284</v>
      </c>
      <c r="C86" s="328">
        <v>2</v>
      </c>
      <c r="D86" s="327" t="s">
        <v>5</v>
      </c>
    </row>
    <row r="87" spans="1:4" x14ac:dyDescent="0.2">
      <c r="A87" s="9">
        <v>44392</v>
      </c>
      <c r="B87" s="10" t="s">
        <v>43</v>
      </c>
      <c r="C87" s="328">
        <v>2</v>
      </c>
      <c r="D87" s="327" t="s">
        <v>5</v>
      </c>
    </row>
    <row r="88" spans="1:4" x14ac:dyDescent="0.2">
      <c r="A88" s="9">
        <v>44392</v>
      </c>
      <c r="B88" s="20" t="s">
        <v>170</v>
      </c>
      <c r="C88" s="328">
        <v>4</v>
      </c>
      <c r="D88" s="327" t="s">
        <v>5</v>
      </c>
    </row>
    <row r="89" spans="1:4" x14ac:dyDescent="0.2">
      <c r="A89" s="9">
        <v>44392</v>
      </c>
      <c r="B89" s="10" t="s">
        <v>42</v>
      </c>
      <c r="C89" s="328">
        <v>2</v>
      </c>
      <c r="D89" s="327" t="s">
        <v>5</v>
      </c>
    </row>
    <row r="90" spans="1:4" x14ac:dyDescent="0.2">
      <c r="A90" s="9">
        <v>44392</v>
      </c>
      <c r="B90" s="20" t="s">
        <v>37</v>
      </c>
      <c r="C90" s="328">
        <v>2</v>
      </c>
      <c r="D90" s="327" t="s">
        <v>7</v>
      </c>
    </row>
    <row r="91" spans="1:4" x14ac:dyDescent="0.2">
      <c r="A91" s="9">
        <v>44392</v>
      </c>
      <c r="B91" s="20" t="s">
        <v>281</v>
      </c>
      <c r="C91" s="328">
        <v>2</v>
      </c>
      <c r="D91" s="327" t="s">
        <v>5</v>
      </c>
    </row>
    <row r="92" spans="1:4" x14ac:dyDescent="0.2">
      <c r="A92" s="9">
        <v>44392</v>
      </c>
      <c r="B92" s="31" t="s">
        <v>300</v>
      </c>
      <c r="C92" s="328"/>
      <c r="D92" s="327"/>
    </row>
    <row r="93" spans="1:4" x14ac:dyDescent="0.2">
      <c r="A93" s="9">
        <v>44392</v>
      </c>
      <c r="B93" s="20" t="s">
        <v>45</v>
      </c>
      <c r="C93" s="328">
        <v>6</v>
      </c>
      <c r="D93" s="327" t="s">
        <v>5</v>
      </c>
    </row>
    <row r="94" spans="1:4" x14ac:dyDescent="0.2">
      <c r="A94" s="9">
        <v>44392</v>
      </c>
      <c r="B94" s="20" t="s">
        <v>38</v>
      </c>
      <c r="C94" s="328">
        <v>4</v>
      </c>
      <c r="D94" s="327" t="s">
        <v>7</v>
      </c>
    </row>
    <row r="95" spans="1:4" x14ac:dyDescent="0.2">
      <c r="A95" s="9">
        <v>44399</v>
      </c>
      <c r="B95" s="20" t="s">
        <v>284</v>
      </c>
      <c r="C95" s="328">
        <v>2</v>
      </c>
      <c r="D95" s="327" t="s">
        <v>5</v>
      </c>
    </row>
    <row r="96" spans="1:4" x14ac:dyDescent="0.2">
      <c r="A96" s="9">
        <v>44399</v>
      </c>
      <c r="B96" s="13" t="s">
        <v>41</v>
      </c>
      <c r="C96" s="328">
        <v>2</v>
      </c>
      <c r="D96" s="327" t="s">
        <v>7</v>
      </c>
    </row>
    <row r="97" spans="1:4" x14ac:dyDescent="0.2">
      <c r="A97" s="9">
        <v>44399</v>
      </c>
      <c r="B97" s="10" t="s">
        <v>46</v>
      </c>
      <c r="C97" s="328">
        <v>1</v>
      </c>
      <c r="D97" s="327" t="s">
        <v>11</v>
      </c>
    </row>
    <row r="98" spans="1:4" x14ac:dyDescent="0.2">
      <c r="A98" s="9">
        <v>44399</v>
      </c>
      <c r="B98" s="15" t="s">
        <v>300</v>
      </c>
      <c r="C98" s="328"/>
      <c r="D98" s="327"/>
    </row>
    <row r="99" spans="1:4" x14ac:dyDescent="0.2">
      <c r="A99" s="9">
        <v>44399</v>
      </c>
      <c r="B99" s="13" t="s">
        <v>313</v>
      </c>
      <c r="C99" s="328">
        <v>4</v>
      </c>
      <c r="D99" s="327" t="s">
        <v>7</v>
      </c>
    </row>
    <row r="100" spans="1:4" x14ac:dyDescent="0.2">
      <c r="A100" s="9">
        <v>44399</v>
      </c>
      <c r="B100" s="10" t="s">
        <v>305</v>
      </c>
      <c r="C100" s="328">
        <v>2</v>
      </c>
      <c r="D100" s="327" t="s">
        <v>5</v>
      </c>
    </row>
    <row r="101" spans="1:4" x14ac:dyDescent="0.2">
      <c r="A101" s="9">
        <v>44399</v>
      </c>
      <c r="B101" s="17" t="s">
        <v>47</v>
      </c>
      <c r="C101" s="328">
        <v>2</v>
      </c>
      <c r="D101" s="327" t="s">
        <v>5</v>
      </c>
    </row>
    <row r="102" spans="1:4" x14ac:dyDescent="0.2">
      <c r="A102" s="9">
        <v>44399</v>
      </c>
      <c r="B102" s="20" t="s">
        <v>45</v>
      </c>
      <c r="C102" s="328">
        <v>6</v>
      </c>
      <c r="D102" s="327" t="s">
        <v>5</v>
      </c>
    </row>
    <row r="103" spans="1:4" x14ac:dyDescent="0.2">
      <c r="A103" s="9">
        <v>44399</v>
      </c>
      <c r="B103" s="20" t="s">
        <v>38</v>
      </c>
      <c r="C103" s="328">
        <v>5</v>
      </c>
      <c r="D103" s="327" t="s">
        <v>7</v>
      </c>
    </row>
    <row r="104" spans="1:4" x14ac:dyDescent="0.2">
      <c r="A104" s="9">
        <v>44399</v>
      </c>
      <c r="B104" s="10" t="s">
        <v>51</v>
      </c>
      <c r="C104" s="328">
        <v>1</v>
      </c>
      <c r="D104" s="327" t="s">
        <v>5</v>
      </c>
    </row>
    <row r="105" spans="1:4" x14ac:dyDescent="0.2">
      <c r="A105" s="9">
        <v>44406</v>
      </c>
      <c r="B105" s="20" t="s">
        <v>281</v>
      </c>
      <c r="C105" s="328">
        <v>2</v>
      </c>
      <c r="D105" s="327" t="s">
        <v>5</v>
      </c>
    </row>
    <row r="106" spans="1:4" x14ac:dyDescent="0.2">
      <c r="A106" s="9">
        <v>44406</v>
      </c>
      <c r="B106" s="20" t="s">
        <v>284</v>
      </c>
      <c r="C106" s="328">
        <v>2</v>
      </c>
      <c r="D106" s="327" t="s">
        <v>5</v>
      </c>
    </row>
    <row r="107" spans="1:4" x14ac:dyDescent="0.2">
      <c r="A107" s="9">
        <v>44406</v>
      </c>
      <c r="B107" s="10" t="s">
        <v>43</v>
      </c>
      <c r="C107" s="328">
        <v>2</v>
      </c>
      <c r="D107" s="327" t="s">
        <v>5</v>
      </c>
    </row>
    <row r="108" spans="1:4" x14ac:dyDescent="0.2">
      <c r="A108" s="9">
        <v>44406</v>
      </c>
      <c r="B108" s="17" t="s">
        <v>49</v>
      </c>
      <c r="C108" s="328">
        <v>1</v>
      </c>
      <c r="D108" s="327" t="s">
        <v>5</v>
      </c>
    </row>
    <row r="109" spans="1:4" x14ac:dyDescent="0.2">
      <c r="A109" s="9">
        <v>44406</v>
      </c>
      <c r="B109" s="20" t="s">
        <v>290</v>
      </c>
      <c r="C109" s="328">
        <v>3</v>
      </c>
      <c r="D109" s="327" t="s">
        <v>7</v>
      </c>
    </row>
    <row r="110" spans="1:4" x14ac:dyDescent="0.2">
      <c r="A110" s="9">
        <v>44406</v>
      </c>
      <c r="B110" s="13" t="s">
        <v>42</v>
      </c>
      <c r="C110" s="328">
        <v>2</v>
      </c>
      <c r="D110" s="327" t="s">
        <v>5</v>
      </c>
    </row>
    <row r="111" spans="1:4" x14ac:dyDescent="0.2">
      <c r="A111" s="9">
        <v>44406</v>
      </c>
      <c r="B111" s="20" t="s">
        <v>48</v>
      </c>
      <c r="C111" s="328">
        <v>2</v>
      </c>
      <c r="D111" s="327" t="s">
        <v>5</v>
      </c>
    </row>
    <row r="112" spans="1:4" x14ac:dyDescent="0.2">
      <c r="A112" s="9">
        <v>44406</v>
      </c>
      <c r="B112" s="15" t="s">
        <v>50</v>
      </c>
      <c r="C112" s="328">
        <v>1</v>
      </c>
      <c r="D112" s="327" t="s">
        <v>11</v>
      </c>
    </row>
    <row r="113" spans="1:4" x14ac:dyDescent="0.2">
      <c r="A113" s="9">
        <v>44406</v>
      </c>
      <c r="B113" s="20" t="s">
        <v>38</v>
      </c>
      <c r="C113" s="328">
        <v>4</v>
      </c>
      <c r="D113" s="327" t="s">
        <v>7</v>
      </c>
    </row>
    <row r="114" spans="1:4" x14ac:dyDescent="0.2">
      <c r="A114" s="9">
        <v>44406</v>
      </c>
      <c r="B114" s="20" t="s">
        <v>23</v>
      </c>
      <c r="C114" s="328">
        <v>2</v>
      </c>
      <c r="D114" s="327" t="s">
        <v>5</v>
      </c>
    </row>
    <row r="115" spans="1:4" x14ac:dyDescent="0.2">
      <c r="A115" s="9">
        <v>44413</v>
      </c>
      <c r="B115" s="15" t="s">
        <v>28</v>
      </c>
      <c r="C115" s="328">
        <v>1</v>
      </c>
      <c r="D115" s="327" t="s">
        <v>11</v>
      </c>
    </row>
    <row r="116" spans="1:4" x14ac:dyDescent="0.2">
      <c r="A116" s="9">
        <v>44413</v>
      </c>
      <c r="B116" s="17" t="s">
        <v>52</v>
      </c>
      <c r="C116" s="328">
        <v>2</v>
      </c>
      <c r="D116" s="327" t="s">
        <v>7</v>
      </c>
    </row>
    <row r="117" spans="1:4" x14ac:dyDescent="0.2">
      <c r="A117" s="9">
        <v>44413</v>
      </c>
      <c r="B117" s="17" t="s">
        <v>49</v>
      </c>
      <c r="C117" s="328">
        <v>2</v>
      </c>
      <c r="D117" s="327" t="s">
        <v>5</v>
      </c>
    </row>
    <row r="118" spans="1:4" x14ac:dyDescent="0.2">
      <c r="A118" s="9">
        <v>44413</v>
      </c>
      <c r="B118" s="20" t="s">
        <v>301</v>
      </c>
      <c r="C118" s="328">
        <v>2</v>
      </c>
      <c r="D118" s="327" t="s">
        <v>5</v>
      </c>
    </row>
    <row r="119" spans="1:4" x14ac:dyDescent="0.2">
      <c r="A119" s="9">
        <v>44413</v>
      </c>
      <c r="B119" s="20" t="s">
        <v>48</v>
      </c>
      <c r="C119" s="328">
        <v>4</v>
      </c>
      <c r="D119" s="327" t="s">
        <v>5</v>
      </c>
    </row>
    <row r="120" spans="1:4" x14ac:dyDescent="0.2">
      <c r="A120" s="9">
        <v>44413</v>
      </c>
      <c r="B120" s="13" t="s">
        <v>307</v>
      </c>
      <c r="C120" s="328">
        <v>4</v>
      </c>
      <c r="D120" s="327" t="s">
        <v>7</v>
      </c>
    </row>
    <row r="121" spans="1:4" x14ac:dyDescent="0.2">
      <c r="A121" s="9">
        <v>44413</v>
      </c>
      <c r="B121" s="20" t="s">
        <v>45</v>
      </c>
      <c r="C121" s="328">
        <v>6</v>
      </c>
      <c r="D121" s="327" t="s">
        <v>5</v>
      </c>
    </row>
    <row r="122" spans="1:4" x14ac:dyDescent="0.2">
      <c r="A122" s="9">
        <v>44413</v>
      </c>
      <c r="B122" s="20" t="s">
        <v>38</v>
      </c>
      <c r="C122" s="328">
        <v>3</v>
      </c>
      <c r="D122" s="327" t="s">
        <v>7</v>
      </c>
    </row>
    <row r="123" spans="1:4" x14ac:dyDescent="0.2">
      <c r="A123" s="9">
        <v>44413</v>
      </c>
      <c r="B123" s="10" t="s">
        <v>51</v>
      </c>
      <c r="C123" s="328">
        <v>1</v>
      </c>
      <c r="D123" s="327" t="s">
        <v>5</v>
      </c>
    </row>
    <row r="124" spans="1:4" x14ac:dyDescent="0.2">
      <c r="A124" s="9">
        <v>44413</v>
      </c>
      <c r="B124" s="13" t="s">
        <v>312</v>
      </c>
      <c r="C124" s="328">
        <v>2</v>
      </c>
      <c r="D124" s="327" t="s">
        <v>5</v>
      </c>
    </row>
    <row r="125" spans="1:4" x14ac:dyDescent="0.2">
      <c r="A125" s="9">
        <v>44413</v>
      </c>
      <c r="B125" s="30" t="s">
        <v>23</v>
      </c>
      <c r="C125" s="319">
        <v>2</v>
      </c>
      <c r="D125" s="320" t="s">
        <v>5</v>
      </c>
    </row>
    <row r="126" spans="1:4" x14ac:dyDescent="0.2">
      <c r="A126" s="9">
        <v>44420</v>
      </c>
      <c r="B126" s="10" t="s">
        <v>296</v>
      </c>
      <c r="C126" s="328">
        <v>1</v>
      </c>
      <c r="D126" s="320" t="s">
        <v>11</v>
      </c>
    </row>
    <row r="127" spans="1:4" x14ac:dyDescent="0.2">
      <c r="A127" s="9">
        <v>44420</v>
      </c>
      <c r="B127" s="15" t="s">
        <v>53</v>
      </c>
      <c r="C127" s="328">
        <v>1</v>
      </c>
      <c r="D127" s="327" t="s">
        <v>5</v>
      </c>
    </row>
    <row r="128" spans="1:4" x14ac:dyDescent="0.2">
      <c r="A128" s="9">
        <v>44420</v>
      </c>
      <c r="B128" s="13" t="s">
        <v>41</v>
      </c>
      <c r="C128" s="328">
        <v>2</v>
      </c>
      <c r="D128" s="327" t="s">
        <v>7</v>
      </c>
    </row>
    <row r="129" spans="1:4" x14ac:dyDescent="0.2">
      <c r="A129" s="9">
        <v>44420</v>
      </c>
      <c r="B129" s="20" t="s">
        <v>289</v>
      </c>
      <c r="C129" s="328">
        <v>4</v>
      </c>
      <c r="D129" s="327" t="s">
        <v>5</v>
      </c>
    </row>
    <row r="130" spans="1:4" x14ac:dyDescent="0.2">
      <c r="A130" s="9">
        <v>44420</v>
      </c>
      <c r="B130" s="17" t="s">
        <v>49</v>
      </c>
      <c r="C130" s="328">
        <v>2</v>
      </c>
      <c r="D130" s="327" t="s">
        <v>5</v>
      </c>
    </row>
    <row r="131" spans="1:4" x14ac:dyDescent="0.2">
      <c r="A131" s="9">
        <v>44420</v>
      </c>
      <c r="B131" s="17" t="s">
        <v>282</v>
      </c>
      <c r="C131" s="328">
        <v>4</v>
      </c>
      <c r="D131" s="327" t="s">
        <v>5</v>
      </c>
    </row>
    <row r="132" spans="1:4" x14ac:dyDescent="0.2">
      <c r="A132" s="9">
        <v>44420</v>
      </c>
      <c r="B132" s="20" t="s">
        <v>48</v>
      </c>
      <c r="C132" s="328">
        <v>4</v>
      </c>
      <c r="D132" s="327" t="s">
        <v>5</v>
      </c>
    </row>
    <row r="133" spans="1:4" x14ac:dyDescent="0.2">
      <c r="A133" s="9">
        <v>44420</v>
      </c>
      <c r="B133" s="20" t="s">
        <v>45</v>
      </c>
      <c r="C133" s="328">
        <v>6</v>
      </c>
      <c r="D133" s="327" t="s">
        <v>5</v>
      </c>
    </row>
    <row r="134" spans="1:4" x14ac:dyDescent="0.2">
      <c r="A134" s="9">
        <v>44420</v>
      </c>
      <c r="B134" s="15" t="s">
        <v>50</v>
      </c>
      <c r="C134" s="328">
        <v>1</v>
      </c>
      <c r="D134" s="327" t="s">
        <v>11</v>
      </c>
    </row>
    <row r="135" spans="1:4" x14ac:dyDescent="0.2">
      <c r="A135" s="9">
        <v>44420</v>
      </c>
      <c r="B135" s="20" t="s">
        <v>38</v>
      </c>
      <c r="C135" s="328">
        <v>3</v>
      </c>
      <c r="D135" s="327" t="s">
        <v>7</v>
      </c>
    </row>
    <row r="136" spans="1:4" x14ac:dyDescent="0.2">
      <c r="A136" s="9">
        <v>44420</v>
      </c>
      <c r="B136" s="20" t="s">
        <v>23</v>
      </c>
      <c r="C136" s="328">
        <v>2</v>
      </c>
      <c r="D136" s="327" t="s">
        <v>5</v>
      </c>
    </row>
    <row r="137" spans="1:4" x14ac:dyDescent="0.2">
      <c r="A137" s="9">
        <v>44427</v>
      </c>
      <c r="B137" s="20" t="s">
        <v>288</v>
      </c>
      <c r="C137" s="328">
        <v>6</v>
      </c>
      <c r="D137" s="327" t="s">
        <v>54</v>
      </c>
    </row>
    <row r="138" spans="1:4" x14ac:dyDescent="0.2">
      <c r="A138" s="9">
        <v>44427</v>
      </c>
      <c r="B138" s="17" t="s">
        <v>49</v>
      </c>
      <c r="C138" s="328">
        <v>2</v>
      </c>
      <c r="D138" s="327" t="s">
        <v>54</v>
      </c>
    </row>
    <row r="139" spans="1:4" x14ac:dyDescent="0.2">
      <c r="A139" s="9">
        <v>44427</v>
      </c>
      <c r="B139" s="20" t="s">
        <v>37</v>
      </c>
      <c r="C139" s="328">
        <v>2</v>
      </c>
      <c r="D139" s="327" t="s">
        <v>7</v>
      </c>
    </row>
    <row r="140" spans="1:4" x14ac:dyDescent="0.2">
      <c r="A140" s="9">
        <v>44427</v>
      </c>
      <c r="B140" s="15" t="s">
        <v>16</v>
      </c>
      <c r="C140" s="328">
        <v>1</v>
      </c>
      <c r="D140" s="327" t="s">
        <v>11</v>
      </c>
    </row>
    <row r="141" spans="1:4" x14ac:dyDescent="0.2">
      <c r="A141" s="9">
        <v>44427</v>
      </c>
      <c r="B141" s="10" t="s">
        <v>306</v>
      </c>
      <c r="C141" s="328">
        <v>2</v>
      </c>
      <c r="D141" s="327" t="s">
        <v>54</v>
      </c>
    </row>
    <row r="142" spans="1:4" x14ac:dyDescent="0.2">
      <c r="A142" s="9">
        <v>44427</v>
      </c>
      <c r="B142" s="30" t="s">
        <v>48</v>
      </c>
      <c r="C142" s="437">
        <v>4</v>
      </c>
      <c r="D142" s="320" t="s">
        <v>54</v>
      </c>
    </row>
    <row r="143" spans="1:4" x14ac:dyDescent="0.2">
      <c r="A143" s="9">
        <v>44427</v>
      </c>
      <c r="B143" s="20" t="s">
        <v>301</v>
      </c>
      <c r="C143" s="328">
        <v>2</v>
      </c>
      <c r="D143" s="327" t="s">
        <v>54</v>
      </c>
    </row>
    <row r="144" spans="1:4" x14ac:dyDescent="0.2">
      <c r="A144" s="9">
        <v>44427</v>
      </c>
      <c r="B144" s="13" t="s">
        <v>309</v>
      </c>
      <c r="C144" s="328">
        <v>4</v>
      </c>
      <c r="D144" s="327" t="s">
        <v>7</v>
      </c>
    </row>
    <row r="145" spans="1:4" x14ac:dyDescent="0.2">
      <c r="A145" s="9">
        <v>44427</v>
      </c>
      <c r="B145" s="13" t="s">
        <v>136</v>
      </c>
      <c r="C145" s="328">
        <v>2</v>
      </c>
      <c r="D145" s="327" t="s">
        <v>54</v>
      </c>
    </row>
    <row r="146" spans="1:4" x14ac:dyDescent="0.2">
      <c r="A146" s="9">
        <v>44427</v>
      </c>
      <c r="B146" s="20" t="s">
        <v>38</v>
      </c>
      <c r="C146" s="328">
        <v>4</v>
      </c>
      <c r="D146" s="327" t="s">
        <v>7</v>
      </c>
    </row>
    <row r="147" spans="1:4" x14ac:dyDescent="0.2">
      <c r="A147" s="9">
        <v>44427</v>
      </c>
      <c r="B147" s="20" t="s">
        <v>23</v>
      </c>
      <c r="C147" s="328">
        <v>2</v>
      </c>
      <c r="D147" s="327" t="s">
        <v>54</v>
      </c>
    </row>
    <row r="148" spans="1:4" x14ac:dyDescent="0.2">
      <c r="A148" s="9">
        <v>44434</v>
      </c>
      <c r="B148" s="15" t="s">
        <v>12</v>
      </c>
      <c r="C148" s="328">
        <v>0.5</v>
      </c>
      <c r="D148" s="327" t="s">
        <v>7</v>
      </c>
    </row>
    <row r="149" spans="1:4" x14ac:dyDescent="0.2">
      <c r="A149" s="9">
        <v>44434</v>
      </c>
      <c r="B149" s="17" t="s">
        <v>280</v>
      </c>
      <c r="C149" s="328">
        <v>4</v>
      </c>
      <c r="D149" s="327" t="s">
        <v>5</v>
      </c>
    </row>
    <row r="150" spans="1:4" x14ac:dyDescent="0.2">
      <c r="A150" s="9">
        <v>44434</v>
      </c>
      <c r="B150" s="20" t="s">
        <v>281</v>
      </c>
      <c r="C150" s="328">
        <v>2</v>
      </c>
      <c r="D150" s="327" t="s">
        <v>5</v>
      </c>
    </row>
    <row r="151" spans="1:4" x14ac:dyDescent="0.2">
      <c r="A151" s="9">
        <v>44434</v>
      </c>
      <c r="B151" s="15" t="s">
        <v>65</v>
      </c>
      <c r="C151" s="328">
        <v>1</v>
      </c>
      <c r="D151" s="327" t="s">
        <v>11</v>
      </c>
    </row>
    <row r="152" spans="1:4" x14ac:dyDescent="0.2">
      <c r="A152" s="9">
        <v>44434</v>
      </c>
      <c r="B152" s="20" t="s">
        <v>289</v>
      </c>
      <c r="C152" s="328">
        <v>6</v>
      </c>
      <c r="D152" s="327" t="s">
        <v>5</v>
      </c>
    </row>
    <row r="153" spans="1:4" x14ac:dyDescent="0.2">
      <c r="A153" s="9">
        <v>44434</v>
      </c>
      <c r="B153" s="13" t="s">
        <v>134</v>
      </c>
      <c r="C153" s="328">
        <v>4</v>
      </c>
      <c r="D153" s="327" t="s">
        <v>5</v>
      </c>
    </row>
    <row r="154" spans="1:4" x14ac:dyDescent="0.2">
      <c r="A154" s="9">
        <v>44434</v>
      </c>
      <c r="B154" s="17" t="s">
        <v>49</v>
      </c>
      <c r="C154" s="328">
        <v>2</v>
      </c>
      <c r="D154" s="327" t="s">
        <v>5</v>
      </c>
    </row>
    <row r="155" spans="1:4" x14ac:dyDescent="0.2">
      <c r="A155" s="9">
        <v>44434</v>
      </c>
      <c r="B155" s="10" t="s">
        <v>27</v>
      </c>
      <c r="C155" s="328">
        <v>1</v>
      </c>
      <c r="D155" s="327" t="s">
        <v>11</v>
      </c>
    </row>
    <row r="156" spans="1:4" x14ac:dyDescent="0.2">
      <c r="A156" s="9">
        <v>44434</v>
      </c>
      <c r="B156" s="10" t="s">
        <v>56</v>
      </c>
      <c r="C156" s="328">
        <v>1</v>
      </c>
      <c r="D156" s="327" t="s">
        <v>11</v>
      </c>
    </row>
    <row r="157" spans="1:4" x14ac:dyDescent="0.2">
      <c r="A157" s="9">
        <v>44434</v>
      </c>
      <c r="B157" s="20" t="s">
        <v>38</v>
      </c>
      <c r="C157" s="328">
        <v>4</v>
      </c>
      <c r="D157" s="327" t="s">
        <v>7</v>
      </c>
    </row>
    <row r="158" spans="1:4" x14ac:dyDescent="0.2">
      <c r="A158" s="9">
        <v>44441</v>
      </c>
      <c r="B158" s="13" t="s">
        <v>132</v>
      </c>
      <c r="C158" s="328">
        <v>2</v>
      </c>
      <c r="D158" s="327" t="s">
        <v>5</v>
      </c>
    </row>
    <row r="159" spans="1:4" x14ac:dyDescent="0.2">
      <c r="A159" s="9">
        <v>44441</v>
      </c>
      <c r="B159" s="13" t="s">
        <v>58</v>
      </c>
      <c r="C159" s="328">
        <v>1</v>
      </c>
      <c r="D159" s="327" t="s">
        <v>11</v>
      </c>
    </row>
    <row r="160" spans="1:4" x14ac:dyDescent="0.2">
      <c r="A160" s="9">
        <v>44441</v>
      </c>
      <c r="B160" s="10" t="s">
        <v>42</v>
      </c>
      <c r="C160" s="328">
        <v>2</v>
      </c>
      <c r="D160" s="327" t="s">
        <v>5</v>
      </c>
    </row>
    <row r="161" spans="1:4" x14ac:dyDescent="0.2">
      <c r="A161" s="9">
        <v>44441</v>
      </c>
      <c r="B161" s="17" t="s">
        <v>17</v>
      </c>
      <c r="C161" s="328">
        <v>2</v>
      </c>
      <c r="D161" s="327" t="s">
        <v>5</v>
      </c>
    </row>
    <row r="162" spans="1:4" x14ac:dyDescent="0.2">
      <c r="A162" s="9">
        <v>44441</v>
      </c>
      <c r="B162" s="15" t="s">
        <v>298</v>
      </c>
      <c r="C162" s="328">
        <v>1</v>
      </c>
      <c r="D162" s="327" t="s">
        <v>5</v>
      </c>
    </row>
    <row r="163" spans="1:4" x14ac:dyDescent="0.2">
      <c r="A163" s="9">
        <v>44441</v>
      </c>
      <c r="B163" s="20" t="s">
        <v>301</v>
      </c>
      <c r="C163" s="328">
        <v>2</v>
      </c>
      <c r="D163" s="327" t="s">
        <v>5</v>
      </c>
    </row>
    <row r="164" spans="1:4" x14ac:dyDescent="0.2">
      <c r="A164" s="9">
        <v>44441</v>
      </c>
      <c r="B164" s="13" t="s">
        <v>308</v>
      </c>
      <c r="C164" s="328">
        <v>4</v>
      </c>
      <c r="D164" s="327" t="s">
        <v>7</v>
      </c>
    </row>
    <row r="165" spans="1:4" x14ac:dyDescent="0.2">
      <c r="A165" s="9">
        <v>44441</v>
      </c>
      <c r="B165" s="13" t="s">
        <v>57</v>
      </c>
      <c r="C165" s="328">
        <v>1</v>
      </c>
      <c r="D165" s="327" t="s">
        <v>11</v>
      </c>
    </row>
    <row r="166" spans="1:4" x14ac:dyDescent="0.2">
      <c r="A166" s="9">
        <v>44441</v>
      </c>
      <c r="B166" s="20" t="s">
        <v>38</v>
      </c>
      <c r="C166" s="328">
        <v>3</v>
      </c>
      <c r="D166" s="327" t="s">
        <v>7</v>
      </c>
    </row>
    <row r="167" spans="1:4" x14ac:dyDescent="0.2">
      <c r="A167" s="9">
        <v>44448</v>
      </c>
      <c r="B167" s="10" t="s">
        <v>296</v>
      </c>
      <c r="C167" s="328">
        <v>1</v>
      </c>
      <c r="D167" s="327" t="s">
        <v>11</v>
      </c>
    </row>
    <row r="168" spans="1:4" x14ac:dyDescent="0.2">
      <c r="A168" s="9">
        <v>44448</v>
      </c>
      <c r="B168" s="15" t="s">
        <v>61</v>
      </c>
      <c r="C168" s="328">
        <v>1</v>
      </c>
      <c r="D168" s="327" t="s">
        <v>5</v>
      </c>
    </row>
    <row r="169" spans="1:4" x14ac:dyDescent="0.2">
      <c r="A169" s="9">
        <v>44448</v>
      </c>
      <c r="B169" s="17" t="s">
        <v>60</v>
      </c>
      <c r="C169" s="328">
        <v>2</v>
      </c>
      <c r="D169" s="327" t="s">
        <v>5</v>
      </c>
    </row>
    <row r="170" spans="1:4" x14ac:dyDescent="0.2">
      <c r="A170" s="9">
        <v>44448</v>
      </c>
      <c r="B170" s="15" t="s">
        <v>16</v>
      </c>
      <c r="C170" s="328">
        <v>1</v>
      </c>
      <c r="D170" s="327" t="s">
        <v>11</v>
      </c>
    </row>
    <row r="171" spans="1:4" x14ac:dyDescent="0.2">
      <c r="A171" s="9">
        <v>44448</v>
      </c>
      <c r="B171" s="20" t="s">
        <v>25</v>
      </c>
      <c r="C171" s="328">
        <v>0.75</v>
      </c>
      <c r="D171" s="327" t="s">
        <v>7</v>
      </c>
    </row>
    <row r="172" spans="1:4" x14ac:dyDescent="0.2">
      <c r="A172" s="9">
        <v>44448</v>
      </c>
      <c r="B172" s="20" t="s">
        <v>301</v>
      </c>
      <c r="C172" s="328">
        <v>2</v>
      </c>
      <c r="D172" s="327" t="s">
        <v>5</v>
      </c>
    </row>
    <row r="173" spans="1:4" x14ac:dyDescent="0.2">
      <c r="A173" s="9">
        <v>44448</v>
      </c>
      <c r="B173" s="13" t="s">
        <v>59</v>
      </c>
      <c r="C173" s="328">
        <v>2</v>
      </c>
      <c r="D173" s="327" t="s">
        <v>5</v>
      </c>
    </row>
    <row r="174" spans="1:4" x14ac:dyDescent="0.2">
      <c r="A174" s="9">
        <v>44448</v>
      </c>
      <c r="B174" s="20" t="s">
        <v>38</v>
      </c>
      <c r="C174" s="328">
        <v>3</v>
      </c>
      <c r="D174" s="327" t="s">
        <v>7</v>
      </c>
    </row>
    <row r="175" spans="1:4" x14ac:dyDescent="0.2">
      <c r="A175" s="9">
        <v>44448</v>
      </c>
      <c r="B175" s="10" t="s">
        <v>312</v>
      </c>
      <c r="C175" s="328">
        <v>2</v>
      </c>
      <c r="D175" s="327" t="s">
        <v>5</v>
      </c>
    </row>
    <row r="176" spans="1:4" x14ac:dyDescent="0.2">
      <c r="A176" s="9">
        <v>44455</v>
      </c>
      <c r="B176" s="17" t="s">
        <v>29</v>
      </c>
      <c r="C176" s="328">
        <v>2</v>
      </c>
      <c r="D176" s="327" t="s">
        <v>5</v>
      </c>
    </row>
    <row r="177" spans="1:4" x14ac:dyDescent="0.2">
      <c r="A177" s="9">
        <v>44455</v>
      </c>
      <c r="B177" s="20" t="s">
        <v>24</v>
      </c>
      <c r="C177" s="328">
        <v>2</v>
      </c>
      <c r="D177" s="327" t="s">
        <v>5</v>
      </c>
    </row>
    <row r="178" spans="1:4" x14ac:dyDescent="0.2">
      <c r="A178" s="9">
        <v>44455</v>
      </c>
      <c r="B178" s="13" t="s">
        <v>41</v>
      </c>
      <c r="C178" s="328">
        <v>2</v>
      </c>
      <c r="D178" s="327" t="s">
        <v>7</v>
      </c>
    </row>
    <row r="179" spans="1:4" x14ac:dyDescent="0.2">
      <c r="A179" s="9">
        <v>44455</v>
      </c>
      <c r="B179" s="10" t="s">
        <v>293</v>
      </c>
      <c r="C179" s="328">
        <v>1</v>
      </c>
      <c r="D179" s="327" t="s">
        <v>11</v>
      </c>
    </row>
    <row r="180" spans="1:4" x14ac:dyDescent="0.2">
      <c r="A180" s="9">
        <v>44455</v>
      </c>
      <c r="B180" s="13" t="s">
        <v>135</v>
      </c>
      <c r="C180" s="328">
        <v>4</v>
      </c>
      <c r="D180" s="327" t="s">
        <v>5</v>
      </c>
    </row>
    <row r="181" spans="1:4" x14ac:dyDescent="0.2">
      <c r="A181" s="9">
        <v>44455</v>
      </c>
      <c r="B181" s="31" t="s">
        <v>18</v>
      </c>
      <c r="C181" s="319">
        <v>1</v>
      </c>
      <c r="D181" s="320" t="s">
        <v>5</v>
      </c>
    </row>
    <row r="182" spans="1:4" x14ac:dyDescent="0.2">
      <c r="A182" s="9">
        <v>44455</v>
      </c>
      <c r="B182" s="15" t="s">
        <v>14</v>
      </c>
      <c r="C182" s="328">
        <v>0.5</v>
      </c>
      <c r="D182" s="327" t="s">
        <v>7</v>
      </c>
    </row>
    <row r="183" spans="1:4" x14ac:dyDescent="0.2">
      <c r="A183" s="9">
        <v>44455</v>
      </c>
      <c r="B183" s="29" t="s">
        <v>6</v>
      </c>
      <c r="C183" s="319">
        <v>4</v>
      </c>
      <c r="D183" s="320" t="s">
        <v>7</v>
      </c>
    </row>
    <row r="184" spans="1:4" x14ac:dyDescent="0.2">
      <c r="A184" s="9">
        <v>44455</v>
      </c>
      <c r="B184" s="20" t="s">
        <v>38</v>
      </c>
      <c r="C184" s="328">
        <v>2</v>
      </c>
      <c r="D184" s="327" t="s">
        <v>7</v>
      </c>
    </row>
    <row r="185" spans="1:4" x14ac:dyDescent="0.2">
      <c r="A185" s="9">
        <v>44455</v>
      </c>
      <c r="B185" s="13" t="s">
        <v>62</v>
      </c>
      <c r="C185" s="328">
        <v>1</v>
      </c>
      <c r="D185" s="327" t="s">
        <v>11</v>
      </c>
    </row>
    <row r="186" spans="1:4" x14ac:dyDescent="0.2">
      <c r="A186" s="9">
        <v>44462</v>
      </c>
      <c r="B186" s="13" t="s">
        <v>64</v>
      </c>
      <c r="C186" s="328">
        <v>2</v>
      </c>
      <c r="D186" s="327" t="s">
        <v>7</v>
      </c>
    </row>
    <row r="187" spans="1:4" x14ac:dyDescent="0.2">
      <c r="A187" s="9">
        <v>44462</v>
      </c>
      <c r="B187" s="20" t="s">
        <v>24</v>
      </c>
      <c r="C187" s="328">
        <v>2</v>
      </c>
      <c r="D187" s="327" t="s">
        <v>5</v>
      </c>
    </row>
    <row r="188" spans="1:4" x14ac:dyDescent="0.2">
      <c r="A188" s="9">
        <v>44462</v>
      </c>
      <c r="B188" s="13" t="s">
        <v>133</v>
      </c>
      <c r="C188" s="328">
        <v>2</v>
      </c>
      <c r="D188" s="327" t="s">
        <v>5</v>
      </c>
    </row>
    <row r="189" spans="1:4" x14ac:dyDescent="0.2">
      <c r="A189" s="9">
        <v>44462</v>
      </c>
      <c r="B189" s="10" t="s">
        <v>63</v>
      </c>
      <c r="C189" s="328">
        <v>1</v>
      </c>
      <c r="D189" s="327" t="s">
        <v>11</v>
      </c>
    </row>
    <row r="190" spans="1:4" x14ac:dyDescent="0.2">
      <c r="A190" s="9">
        <v>44462</v>
      </c>
      <c r="B190" s="10" t="s">
        <v>42</v>
      </c>
      <c r="C190" s="328">
        <v>2</v>
      </c>
      <c r="D190" s="327" t="s">
        <v>5</v>
      </c>
    </row>
    <row r="191" spans="1:4" x14ac:dyDescent="0.2">
      <c r="A191" s="9">
        <v>44462</v>
      </c>
      <c r="B191" s="17" t="s">
        <v>255</v>
      </c>
      <c r="C191" s="328">
        <v>4</v>
      </c>
      <c r="D191" s="327" t="s">
        <v>5</v>
      </c>
    </row>
    <row r="192" spans="1:4" x14ac:dyDescent="0.2">
      <c r="A192" s="9">
        <v>44462</v>
      </c>
      <c r="B192" s="31" t="s">
        <v>25</v>
      </c>
      <c r="C192" s="319">
        <v>0.75</v>
      </c>
      <c r="D192" s="320" t="s">
        <v>7</v>
      </c>
    </row>
    <row r="193" spans="1:4" x14ac:dyDescent="0.2">
      <c r="A193" s="9">
        <v>44462</v>
      </c>
      <c r="B193" s="20" t="s">
        <v>311</v>
      </c>
      <c r="C193" s="328">
        <v>3</v>
      </c>
      <c r="D193" s="327" t="s">
        <v>7</v>
      </c>
    </row>
    <row r="194" spans="1:4" x14ac:dyDescent="0.2">
      <c r="A194" s="9">
        <v>44462</v>
      </c>
      <c r="B194" s="10" t="s">
        <v>20</v>
      </c>
      <c r="C194" s="328">
        <v>4</v>
      </c>
      <c r="D194" s="327" t="s">
        <v>21</v>
      </c>
    </row>
    <row r="195" spans="1:4" x14ac:dyDescent="0.2">
      <c r="A195" s="9">
        <v>44462</v>
      </c>
      <c r="B195" s="15" t="s">
        <v>14</v>
      </c>
      <c r="C195" s="328">
        <v>0.5</v>
      </c>
      <c r="D195" s="327" t="s">
        <v>7</v>
      </c>
    </row>
    <row r="196" spans="1:4" x14ac:dyDescent="0.2">
      <c r="A196" s="9">
        <v>44469</v>
      </c>
      <c r="B196" s="20" t="s">
        <v>24</v>
      </c>
      <c r="C196" s="328">
        <v>2</v>
      </c>
      <c r="D196" s="327" t="s">
        <v>5</v>
      </c>
    </row>
    <row r="197" spans="1:4" x14ac:dyDescent="0.2">
      <c r="A197" s="9">
        <v>44469</v>
      </c>
      <c r="B197" s="15" t="s">
        <v>65</v>
      </c>
      <c r="C197" s="328">
        <v>1</v>
      </c>
      <c r="D197" s="327" t="s">
        <v>11</v>
      </c>
    </row>
    <row r="198" spans="1:4" x14ac:dyDescent="0.2">
      <c r="A198" s="9">
        <v>44469</v>
      </c>
      <c r="B198" s="17" t="s">
        <v>66</v>
      </c>
      <c r="C198" s="328">
        <v>0.25</v>
      </c>
      <c r="D198" s="327" t="s">
        <v>7</v>
      </c>
    </row>
    <row r="199" spans="1:4" x14ac:dyDescent="0.2">
      <c r="A199" s="9">
        <v>44469</v>
      </c>
      <c r="B199" s="15" t="s">
        <v>18</v>
      </c>
      <c r="C199" s="328">
        <v>1</v>
      </c>
      <c r="D199" s="327" t="s">
        <v>5</v>
      </c>
    </row>
    <row r="200" spans="1:4" x14ac:dyDescent="0.2">
      <c r="A200" s="9">
        <v>44469</v>
      </c>
      <c r="B200" s="10" t="s">
        <v>302</v>
      </c>
      <c r="C200" s="328">
        <v>1</v>
      </c>
      <c r="D200" s="327" t="s">
        <v>11</v>
      </c>
    </row>
    <row r="201" spans="1:4" x14ac:dyDescent="0.2">
      <c r="A201" s="9">
        <v>44469</v>
      </c>
      <c r="B201" s="17" t="s">
        <v>13</v>
      </c>
      <c r="C201" s="328">
        <v>6</v>
      </c>
      <c r="D201" s="327" t="s">
        <v>5</v>
      </c>
    </row>
    <row r="202" spans="1:4" x14ac:dyDescent="0.2">
      <c r="A202" s="9">
        <v>44469</v>
      </c>
      <c r="B202" s="13" t="s">
        <v>137</v>
      </c>
      <c r="C202" s="328">
        <v>6</v>
      </c>
      <c r="D202" s="327" t="s">
        <v>5</v>
      </c>
    </row>
    <row r="203" spans="1:4" x14ac:dyDescent="0.2">
      <c r="A203" s="9">
        <v>44469</v>
      </c>
      <c r="B203" s="15" t="s">
        <v>14</v>
      </c>
      <c r="C203" s="328">
        <v>0.5</v>
      </c>
      <c r="D203" s="327" t="s">
        <v>7</v>
      </c>
    </row>
    <row r="204" spans="1:4" x14ac:dyDescent="0.2">
      <c r="A204" s="9">
        <v>44469</v>
      </c>
      <c r="B204" s="13" t="s">
        <v>6</v>
      </c>
      <c r="C204" s="328">
        <v>4</v>
      </c>
      <c r="D204" s="327" t="s">
        <v>7</v>
      </c>
    </row>
    <row r="205" spans="1:4" x14ac:dyDescent="0.2">
      <c r="A205" s="9">
        <v>44469</v>
      </c>
      <c r="B205" s="10" t="s">
        <v>312</v>
      </c>
      <c r="C205" s="328">
        <v>2</v>
      </c>
      <c r="D205" s="327" t="s">
        <v>5</v>
      </c>
    </row>
    <row r="206" spans="1:4" x14ac:dyDescent="0.2">
      <c r="A206" s="9">
        <v>44476</v>
      </c>
      <c r="B206" s="13" t="s">
        <v>132</v>
      </c>
      <c r="C206" s="328">
        <v>2</v>
      </c>
      <c r="D206" s="327" t="s">
        <v>5</v>
      </c>
    </row>
    <row r="207" spans="1:4" x14ac:dyDescent="0.2">
      <c r="A207" s="9">
        <v>44476</v>
      </c>
      <c r="B207" s="13" t="s">
        <v>68</v>
      </c>
      <c r="C207" s="328">
        <v>2</v>
      </c>
      <c r="D207" s="327" t="s">
        <v>7</v>
      </c>
    </row>
    <row r="208" spans="1:4" x14ac:dyDescent="0.2">
      <c r="A208" s="9">
        <v>44476</v>
      </c>
      <c r="B208" s="20" t="s">
        <v>24</v>
      </c>
      <c r="C208" s="328">
        <v>2</v>
      </c>
      <c r="D208" s="327" t="s">
        <v>5</v>
      </c>
    </row>
    <row r="209" spans="1:4" x14ac:dyDescent="0.2">
      <c r="A209" s="9">
        <v>44476</v>
      </c>
      <c r="B209" s="15" t="s">
        <v>67</v>
      </c>
      <c r="C209" s="328">
        <v>1</v>
      </c>
      <c r="D209" s="327" t="s">
        <v>5</v>
      </c>
    </row>
    <row r="210" spans="1:4" x14ac:dyDescent="0.2">
      <c r="A210" s="9">
        <v>44476</v>
      </c>
      <c r="B210" s="20" t="s">
        <v>41</v>
      </c>
      <c r="C210" s="328">
        <v>2</v>
      </c>
      <c r="D210" s="327" t="s">
        <v>7</v>
      </c>
    </row>
    <row r="211" spans="1:4" x14ac:dyDescent="0.2">
      <c r="A211" s="9">
        <v>44476</v>
      </c>
      <c r="B211" s="17" t="s">
        <v>287</v>
      </c>
      <c r="C211" s="328">
        <v>1</v>
      </c>
      <c r="D211" s="327" t="s">
        <v>5</v>
      </c>
    </row>
    <row r="212" spans="1:4" x14ac:dyDescent="0.2">
      <c r="A212" s="9">
        <v>44476</v>
      </c>
      <c r="B212" s="10" t="s">
        <v>294</v>
      </c>
      <c r="C212" s="328">
        <v>1</v>
      </c>
      <c r="D212" s="327" t="s">
        <v>11</v>
      </c>
    </row>
    <row r="213" spans="1:4" x14ac:dyDescent="0.2">
      <c r="A213" s="9">
        <v>44476</v>
      </c>
      <c r="B213" s="20" t="s">
        <v>18</v>
      </c>
      <c r="C213" s="328">
        <v>1</v>
      </c>
      <c r="D213" s="327" t="s">
        <v>5</v>
      </c>
    </row>
    <row r="214" spans="1:4" x14ac:dyDescent="0.2">
      <c r="A214" s="9">
        <v>44476</v>
      </c>
      <c r="B214" s="13" t="s">
        <v>310</v>
      </c>
      <c r="C214" s="328">
        <v>4</v>
      </c>
      <c r="D214" s="327" t="s">
        <v>7</v>
      </c>
    </row>
    <row r="215" spans="1:4" x14ac:dyDescent="0.2">
      <c r="A215" s="9">
        <v>44476</v>
      </c>
      <c r="B215" s="15" t="s">
        <v>14</v>
      </c>
      <c r="C215" s="328">
        <v>0.75</v>
      </c>
      <c r="D215" s="327" t="s">
        <v>7</v>
      </c>
    </row>
    <row r="216" spans="1:4" x14ac:dyDescent="0.2">
      <c r="A216" s="9">
        <v>44483</v>
      </c>
      <c r="B216" s="17" t="s">
        <v>70</v>
      </c>
      <c r="C216" s="328">
        <v>2</v>
      </c>
      <c r="D216" s="327" t="s">
        <v>71</v>
      </c>
    </row>
    <row r="217" spans="1:4" x14ac:dyDescent="0.2">
      <c r="A217" s="9">
        <v>44483</v>
      </c>
      <c r="B217" s="17" t="s">
        <v>286</v>
      </c>
      <c r="C217" s="328">
        <v>1</v>
      </c>
      <c r="D217" s="327" t="s">
        <v>5</v>
      </c>
    </row>
    <row r="218" spans="1:4" x14ac:dyDescent="0.2">
      <c r="A218" s="9">
        <v>44483</v>
      </c>
      <c r="B218" s="10" t="s">
        <v>63</v>
      </c>
      <c r="C218" s="328">
        <v>1</v>
      </c>
      <c r="D218" s="327" t="s">
        <v>11</v>
      </c>
    </row>
    <row r="219" spans="1:4" x14ac:dyDescent="0.2">
      <c r="A219" s="9">
        <v>44483</v>
      </c>
      <c r="B219" s="10" t="s">
        <v>42</v>
      </c>
      <c r="C219" s="328">
        <v>2</v>
      </c>
      <c r="D219" s="327" t="s">
        <v>5</v>
      </c>
    </row>
    <row r="220" spans="1:4" x14ac:dyDescent="0.2">
      <c r="A220" s="9">
        <v>44483</v>
      </c>
      <c r="B220" s="15" t="s">
        <v>16</v>
      </c>
      <c r="C220" s="328">
        <v>1</v>
      </c>
      <c r="D220" s="327" t="s">
        <v>11</v>
      </c>
    </row>
    <row r="221" spans="1:4" x14ac:dyDescent="0.2">
      <c r="A221" s="9">
        <v>44483</v>
      </c>
      <c r="B221" s="20" t="s">
        <v>30</v>
      </c>
      <c r="C221" s="328">
        <v>1</v>
      </c>
      <c r="D221" s="327" t="s">
        <v>5</v>
      </c>
    </row>
    <row r="222" spans="1:4" x14ac:dyDescent="0.2">
      <c r="A222" s="9">
        <v>44483</v>
      </c>
      <c r="B222" s="13" t="s">
        <v>304</v>
      </c>
      <c r="C222" s="328">
        <v>2</v>
      </c>
      <c r="D222" s="327" t="s">
        <v>7</v>
      </c>
    </row>
    <row r="223" spans="1:4" x14ac:dyDescent="0.2">
      <c r="A223" s="9">
        <v>44483</v>
      </c>
      <c r="B223" s="15" t="s">
        <v>14</v>
      </c>
      <c r="C223" s="328">
        <v>0.5</v>
      </c>
      <c r="D223" s="327" t="s">
        <v>7</v>
      </c>
    </row>
    <row r="224" spans="1:4" x14ac:dyDescent="0.2">
      <c r="A224" s="9">
        <v>44483</v>
      </c>
      <c r="B224" s="13" t="s">
        <v>6</v>
      </c>
      <c r="C224" s="328">
        <v>4</v>
      </c>
      <c r="D224" s="327" t="s">
        <v>7</v>
      </c>
    </row>
    <row r="225" spans="1:4" x14ac:dyDescent="0.2">
      <c r="A225" s="9">
        <v>44483</v>
      </c>
      <c r="B225" s="17" t="s">
        <v>69</v>
      </c>
      <c r="C225" s="328">
        <v>0.25</v>
      </c>
      <c r="D225" s="327" t="s">
        <v>7</v>
      </c>
    </row>
    <row r="227" spans="1:4" x14ac:dyDescent="0.2">
      <c r="B227" s="12"/>
      <c r="C227" s="16"/>
      <c r="D227" s="12"/>
    </row>
    <row r="228" spans="1:4" x14ac:dyDescent="0.2">
      <c r="B228" s="12"/>
      <c r="C228" s="11"/>
      <c r="D228" s="12"/>
    </row>
    <row r="231" spans="1:4" x14ac:dyDescent="0.2">
      <c r="B231" s="12"/>
      <c r="C231" s="11"/>
      <c r="D231" s="12"/>
    </row>
    <row r="233" spans="1:4" x14ac:dyDescent="0.2">
      <c r="B233" s="12"/>
      <c r="C233" s="11"/>
      <c r="D233" s="12"/>
    </row>
    <row r="235" spans="1:4" x14ac:dyDescent="0.2">
      <c r="B235" s="12"/>
      <c r="C235" s="11"/>
      <c r="D235" s="12"/>
    </row>
    <row r="236" spans="1:4" x14ac:dyDescent="0.2">
      <c r="B236" s="12"/>
      <c r="C236" s="11"/>
      <c r="D236" s="12"/>
    </row>
    <row r="239" spans="1:4" x14ac:dyDescent="0.2">
      <c r="B239" s="12"/>
      <c r="C239" s="11"/>
      <c r="D239" s="12"/>
    </row>
    <row r="240" spans="1:4" x14ac:dyDescent="0.2">
      <c r="B240" s="12"/>
      <c r="C240" s="11"/>
      <c r="D240" s="12"/>
    </row>
    <row r="242" spans="2:4" x14ac:dyDescent="0.2">
      <c r="B242" s="12"/>
      <c r="C242" s="11"/>
      <c r="D242" s="12"/>
    </row>
    <row r="244" spans="2:4" x14ac:dyDescent="0.2">
      <c r="B244" s="12"/>
      <c r="C244" s="11"/>
      <c r="D244" s="12"/>
    </row>
    <row r="245" spans="2:4" x14ac:dyDescent="0.2">
      <c r="B245" s="12"/>
      <c r="C245" s="11"/>
      <c r="D245" s="12"/>
    </row>
    <row r="247" spans="2:4" x14ac:dyDescent="0.2">
      <c r="B247" s="12"/>
      <c r="C247" s="11"/>
      <c r="D247" s="12"/>
    </row>
    <row r="815" spans="1:4" s="22" customFormat="1" x14ac:dyDescent="0.2">
      <c r="A815" s="2"/>
      <c r="B815" s="21"/>
      <c r="C815" s="2"/>
      <c r="D815" s="21"/>
    </row>
    <row r="816" spans="1:4" s="22" customFormat="1" x14ac:dyDescent="0.2">
      <c r="A816" s="2"/>
      <c r="B816" s="21"/>
      <c r="C816" s="2"/>
      <c r="D816" s="21"/>
    </row>
    <row r="817" spans="1:4" s="22" customFormat="1" x14ac:dyDescent="0.2">
      <c r="A817" s="2"/>
      <c r="B817" s="21"/>
      <c r="C817" s="2"/>
      <c r="D817" s="21"/>
    </row>
    <row r="818" spans="1:4" s="22" customFormat="1" x14ac:dyDescent="0.2">
      <c r="A818" s="2"/>
      <c r="B818" s="21"/>
      <c r="C818" s="2"/>
      <c r="D818" s="21"/>
    </row>
    <row r="819" spans="1:4" s="22" customFormat="1" x14ac:dyDescent="0.2">
      <c r="A819" s="2"/>
      <c r="B819" s="21"/>
      <c r="C819" s="2"/>
      <c r="D819" s="21"/>
    </row>
    <row r="820" spans="1:4" s="22" customFormat="1" x14ac:dyDescent="0.2">
      <c r="A820" s="2"/>
      <c r="B820" s="21"/>
      <c r="C820" s="2"/>
      <c r="D820" s="21"/>
    </row>
    <row r="821" spans="1:4" s="22" customFormat="1" x14ac:dyDescent="0.2">
      <c r="A821" s="2"/>
      <c r="B821" s="21"/>
      <c r="C821" s="2"/>
      <c r="D821" s="21"/>
    </row>
    <row r="822" spans="1:4" s="22" customFormat="1" x14ac:dyDescent="0.2">
      <c r="A822" s="2"/>
      <c r="B822" s="21"/>
      <c r="C822" s="2"/>
      <c r="D822" s="21"/>
    </row>
    <row r="823" spans="1:4" s="22" customFormat="1" x14ac:dyDescent="0.2">
      <c r="A823" s="2"/>
      <c r="B823" s="21"/>
      <c r="C823" s="2"/>
      <c r="D823" s="21"/>
    </row>
    <row r="824" spans="1:4" s="22" customFormat="1" x14ac:dyDescent="0.2">
      <c r="A824" s="2"/>
      <c r="B824" s="21"/>
      <c r="C824" s="2"/>
      <c r="D824" s="21"/>
    </row>
    <row r="825" spans="1:4" s="22" customFormat="1" x14ac:dyDescent="0.2">
      <c r="A825" s="2"/>
      <c r="B825" s="21"/>
      <c r="C825" s="2"/>
      <c r="D825" s="21"/>
    </row>
    <row r="826" spans="1:4" s="22" customFormat="1" x14ac:dyDescent="0.2">
      <c r="A826" s="2"/>
      <c r="B826" s="21"/>
      <c r="C826" s="2"/>
      <c r="D826" s="21"/>
    </row>
    <row r="827" spans="1:4" s="22" customFormat="1" x14ac:dyDescent="0.2">
      <c r="A827" s="2"/>
      <c r="B827" s="21"/>
      <c r="C827" s="2"/>
      <c r="D827" s="21"/>
    </row>
    <row r="828" spans="1:4" s="22" customFormat="1" x14ac:dyDescent="0.2">
      <c r="A828" s="2"/>
      <c r="B828" s="21"/>
      <c r="C828" s="2"/>
      <c r="D828" s="21"/>
    </row>
    <row r="829" spans="1:4" s="22" customFormat="1" x14ac:dyDescent="0.2">
      <c r="A829" s="2"/>
      <c r="B829" s="21"/>
      <c r="C829" s="2"/>
      <c r="D829" s="21"/>
    </row>
    <row r="830" spans="1:4" s="22" customFormat="1" x14ac:dyDescent="0.2">
      <c r="A830" s="2"/>
      <c r="B830" s="21"/>
      <c r="C830" s="2"/>
      <c r="D830" s="21"/>
    </row>
    <row r="831" spans="1:4" s="22" customFormat="1" x14ac:dyDescent="0.2">
      <c r="A831" s="2"/>
      <c r="B831" s="21"/>
      <c r="C831" s="2"/>
      <c r="D831" s="21"/>
    </row>
    <row r="832" spans="1:4" s="22" customFormat="1" x14ac:dyDescent="0.2">
      <c r="A832" s="2"/>
      <c r="B832" s="21"/>
      <c r="C832" s="2"/>
      <c r="D832" s="21"/>
    </row>
    <row r="833" spans="1:4" s="22" customFormat="1" x14ac:dyDescent="0.2">
      <c r="A833" s="2"/>
      <c r="B833" s="21"/>
      <c r="C833" s="2"/>
      <c r="D833" s="21"/>
    </row>
    <row r="834" spans="1:4" s="22" customFormat="1" x14ac:dyDescent="0.2">
      <c r="A834" s="2"/>
      <c r="B834" s="21"/>
      <c r="C834" s="2"/>
      <c r="D834" s="21"/>
    </row>
    <row r="835" spans="1:4" s="22" customFormat="1" x14ac:dyDescent="0.2">
      <c r="A835" s="2"/>
      <c r="B835" s="21"/>
      <c r="C835" s="2"/>
      <c r="D835" s="21"/>
    </row>
    <row r="836" spans="1:4" s="22" customFormat="1" x14ac:dyDescent="0.2">
      <c r="A836" s="2"/>
      <c r="B836" s="21"/>
      <c r="C836" s="2"/>
      <c r="D836" s="21"/>
    </row>
    <row r="837" spans="1:4" s="22" customFormat="1" x14ac:dyDescent="0.2">
      <c r="A837" s="2"/>
      <c r="B837" s="21"/>
      <c r="C837" s="2"/>
      <c r="D837" s="21"/>
    </row>
    <row r="838" spans="1:4" s="22" customFormat="1" x14ac:dyDescent="0.2">
      <c r="A838" s="2"/>
      <c r="B838" s="21"/>
      <c r="C838" s="2"/>
      <c r="D838" s="21"/>
    </row>
    <row r="839" spans="1:4" s="22" customFormat="1" x14ac:dyDescent="0.2">
      <c r="A839" s="2"/>
      <c r="B839" s="21"/>
      <c r="C839" s="2"/>
      <c r="D839" s="21"/>
    </row>
    <row r="840" spans="1:4" s="22" customFormat="1" x14ac:dyDescent="0.2">
      <c r="A840" s="2"/>
      <c r="B840" s="21"/>
      <c r="C840" s="2"/>
      <c r="D840" s="21"/>
    </row>
    <row r="841" spans="1:4" s="22" customFormat="1" x14ac:dyDescent="0.2">
      <c r="A841" s="2"/>
      <c r="B841" s="21"/>
      <c r="C841" s="2"/>
      <c r="D841" s="21"/>
    </row>
  </sheetData>
  <autoFilter ref="A10:D841" xr:uid="{93595796-63A0-F140-B3FD-25D61685ECC7}">
    <sortState xmlns:xlrd2="http://schemas.microsoft.com/office/spreadsheetml/2017/richdata2" ref="A11:D841">
      <sortCondition ref="A10:A841"/>
    </sortState>
  </autoFilter>
  <mergeCells count="1">
    <mergeCell ref="B3:D8"/>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1415D-72D8-7746-A7A5-BC7C11B03961}">
  <sheetPr codeName="Sheet7"/>
  <dimension ref="A1:AC47"/>
  <sheetViews>
    <sheetView zoomScale="110" zoomScaleNormal="110" workbookViewId="0">
      <pane xSplit="1" ySplit="3" topLeftCell="B4" activePane="bottomRight" state="frozen"/>
      <selection activeCell="A2" sqref="A2"/>
      <selection pane="topRight" activeCell="B2" sqref="B2"/>
      <selection pane="bottomLeft" activeCell="A3" sqref="A3"/>
      <selection pane="bottomRight" activeCell="A3" sqref="A3"/>
    </sheetView>
  </sheetViews>
  <sheetFormatPr baseColWidth="10" defaultRowHeight="16" x14ac:dyDescent="0.2"/>
  <cols>
    <col min="1" max="1" width="21.6640625" style="43" bestFit="1" customWidth="1"/>
    <col min="2" max="2" width="14.33203125" style="36" customWidth="1"/>
    <col min="3" max="3" width="14.33203125" style="34" customWidth="1"/>
    <col min="4" max="5" width="13.83203125" style="34" customWidth="1"/>
    <col min="6" max="6" width="13.6640625" style="53" customWidth="1"/>
    <col min="7" max="7" width="13.83203125" style="37" customWidth="1"/>
    <col min="8" max="8" width="4.33203125" style="36" customWidth="1"/>
    <col min="9" max="28" width="4.33203125" style="34" customWidth="1"/>
    <col min="29" max="29" width="4.33203125" style="37" customWidth="1"/>
    <col min="30" max="16384" width="10.83203125" style="2"/>
  </cols>
  <sheetData>
    <row r="1" spans="1:29" ht="17" thickBot="1" x14ac:dyDescent="0.25">
      <c r="A1" s="389" t="s">
        <v>250</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1"/>
    </row>
    <row r="2" spans="1:29" x14ac:dyDescent="0.2">
      <c r="G2" s="438"/>
      <c r="H2" s="386" t="s">
        <v>314</v>
      </c>
      <c r="I2" s="387"/>
      <c r="J2" s="387"/>
      <c r="K2" s="387"/>
      <c r="L2" s="387"/>
      <c r="M2" s="387"/>
      <c r="N2" s="387"/>
      <c r="O2" s="387"/>
      <c r="P2" s="387"/>
      <c r="Q2" s="387"/>
      <c r="R2" s="387"/>
      <c r="S2" s="387"/>
      <c r="T2" s="387"/>
      <c r="U2" s="387"/>
      <c r="V2" s="387"/>
      <c r="W2" s="387"/>
      <c r="X2" s="387"/>
      <c r="Y2" s="387"/>
      <c r="Z2" s="387"/>
      <c r="AA2" s="387"/>
      <c r="AB2" s="387"/>
      <c r="AC2" s="388"/>
    </row>
    <row r="3" spans="1:29" ht="69" thickBot="1" x14ac:dyDescent="0.25">
      <c r="A3" s="44" t="s">
        <v>174</v>
      </c>
      <c r="B3" s="38" t="s">
        <v>316</v>
      </c>
      <c r="C3" s="32" t="s">
        <v>318</v>
      </c>
      <c r="D3" s="32" t="s">
        <v>317</v>
      </c>
      <c r="E3" s="32" t="s">
        <v>319</v>
      </c>
      <c r="F3" s="54" t="s">
        <v>320</v>
      </c>
      <c r="G3" s="39" t="s">
        <v>315</v>
      </c>
      <c r="H3" s="47">
        <v>1</v>
      </c>
      <c r="I3" s="48">
        <v>2</v>
      </c>
      <c r="J3" s="48">
        <v>3</v>
      </c>
      <c r="K3" s="48">
        <v>4</v>
      </c>
      <c r="L3" s="48">
        <v>5</v>
      </c>
      <c r="M3" s="48">
        <v>6</v>
      </c>
      <c r="N3" s="48">
        <v>7</v>
      </c>
      <c r="O3" s="48">
        <v>8</v>
      </c>
      <c r="P3" s="48">
        <v>9</v>
      </c>
      <c r="Q3" s="48">
        <v>10</v>
      </c>
      <c r="R3" s="48">
        <v>11</v>
      </c>
      <c r="S3" s="48">
        <v>12</v>
      </c>
      <c r="T3" s="48">
        <v>13</v>
      </c>
      <c r="U3" s="48">
        <v>14</v>
      </c>
      <c r="V3" s="48">
        <v>15</v>
      </c>
      <c r="W3" s="48">
        <v>16</v>
      </c>
      <c r="X3" s="48">
        <v>17</v>
      </c>
      <c r="Y3" s="48">
        <v>18</v>
      </c>
      <c r="Z3" s="48">
        <v>19</v>
      </c>
      <c r="AA3" s="48">
        <v>20</v>
      </c>
      <c r="AB3" s="48">
        <v>21</v>
      </c>
      <c r="AC3" s="49">
        <v>22</v>
      </c>
    </row>
    <row r="4" spans="1:29" x14ac:dyDescent="0.2">
      <c r="A4" s="43" t="s">
        <v>12</v>
      </c>
      <c r="B4" s="40">
        <v>1</v>
      </c>
      <c r="C4" s="41">
        <v>3</v>
      </c>
      <c r="D4" s="41">
        <v>14</v>
      </c>
      <c r="E4" s="41">
        <v>21</v>
      </c>
      <c r="F4" s="53">
        <v>4</v>
      </c>
      <c r="G4" s="37">
        <f>SUM(H4:AC4)</f>
        <v>4</v>
      </c>
      <c r="H4" s="50">
        <v>1</v>
      </c>
      <c r="I4" s="51"/>
      <c r="J4" s="51">
        <v>1</v>
      </c>
      <c r="K4" s="51"/>
      <c r="L4" s="51"/>
      <c r="M4" s="51"/>
      <c r="N4" s="51"/>
      <c r="O4" s="51"/>
      <c r="P4" s="51"/>
      <c r="Q4" s="51"/>
      <c r="R4" s="51"/>
      <c r="S4" s="51"/>
      <c r="T4" s="51"/>
      <c r="U4" s="51"/>
      <c r="V4" s="51"/>
      <c r="W4" s="51">
        <v>1</v>
      </c>
      <c r="X4" s="51"/>
      <c r="Y4" s="51"/>
      <c r="Z4" s="51"/>
      <c r="AA4" s="51">
        <v>1</v>
      </c>
      <c r="AB4" s="51"/>
      <c r="AC4" s="52"/>
    </row>
    <row r="5" spans="1:29" x14ac:dyDescent="0.2">
      <c r="A5" s="43" t="s">
        <v>32</v>
      </c>
      <c r="B5" s="40">
        <v>5</v>
      </c>
      <c r="C5" s="33">
        <v>16</v>
      </c>
      <c r="D5" s="33"/>
      <c r="E5" s="33"/>
      <c r="F5" s="53">
        <v>4</v>
      </c>
      <c r="G5" s="37">
        <f t="shared" ref="G5:G41" si="0">SUM(H5:AC5)</f>
        <v>4</v>
      </c>
      <c r="H5" s="50"/>
      <c r="I5" s="51"/>
      <c r="J5" s="51"/>
      <c r="K5" s="51"/>
      <c r="L5" s="51">
        <v>1</v>
      </c>
      <c r="M5" s="51"/>
      <c r="N5" s="51"/>
      <c r="O5" s="51">
        <v>1</v>
      </c>
      <c r="P5" s="51"/>
      <c r="Q5" s="51"/>
      <c r="R5" s="51"/>
      <c r="S5" s="51">
        <v>1</v>
      </c>
      <c r="T5" s="51"/>
      <c r="U5" s="51"/>
      <c r="V5" s="51">
        <v>1</v>
      </c>
      <c r="W5" s="51"/>
      <c r="X5" s="51"/>
      <c r="Y5" s="51"/>
      <c r="Z5" s="51"/>
      <c r="AA5" s="51"/>
      <c r="AB5" s="51"/>
      <c r="AC5" s="52"/>
    </row>
    <row r="6" spans="1:29" x14ac:dyDescent="0.2">
      <c r="A6" s="45" t="s">
        <v>108</v>
      </c>
      <c r="B6" s="40">
        <v>7</v>
      </c>
      <c r="C6" s="33">
        <v>19</v>
      </c>
      <c r="D6" s="33"/>
      <c r="E6" s="33"/>
      <c r="F6" s="53">
        <v>7</v>
      </c>
      <c r="G6" s="37">
        <f t="shared" si="0"/>
        <v>7</v>
      </c>
      <c r="H6" s="50"/>
      <c r="I6" s="51"/>
      <c r="J6" s="51"/>
      <c r="K6" s="51"/>
      <c r="L6" s="51"/>
      <c r="M6" s="51"/>
      <c r="N6" s="51">
        <v>1</v>
      </c>
      <c r="O6" s="51"/>
      <c r="P6" s="51">
        <v>1</v>
      </c>
      <c r="Q6" s="51">
        <v>1</v>
      </c>
      <c r="R6" s="51"/>
      <c r="S6" s="51">
        <v>1</v>
      </c>
      <c r="T6" s="51"/>
      <c r="U6" s="51">
        <v>1</v>
      </c>
      <c r="V6" s="51"/>
      <c r="W6" s="51">
        <v>1</v>
      </c>
      <c r="X6" s="51"/>
      <c r="Y6" s="51">
        <v>1</v>
      </c>
      <c r="Z6" s="51"/>
      <c r="AA6" s="51"/>
      <c r="AB6" s="51"/>
      <c r="AC6" s="52"/>
    </row>
    <row r="7" spans="1:29" x14ac:dyDescent="0.2">
      <c r="A7" s="45" t="s">
        <v>73</v>
      </c>
      <c r="B7" s="36">
        <v>2</v>
      </c>
      <c r="C7" s="33">
        <v>8</v>
      </c>
      <c r="D7" s="34">
        <v>19</v>
      </c>
      <c r="E7" s="33">
        <v>22</v>
      </c>
      <c r="F7" s="53">
        <v>5</v>
      </c>
      <c r="G7" s="37">
        <f t="shared" si="0"/>
        <v>6</v>
      </c>
      <c r="H7" s="50"/>
      <c r="I7" s="51"/>
      <c r="J7" s="51">
        <v>1</v>
      </c>
      <c r="K7" s="51"/>
      <c r="L7" s="51">
        <v>1</v>
      </c>
      <c r="M7" s="51"/>
      <c r="N7" s="51">
        <v>1</v>
      </c>
      <c r="O7" s="51"/>
      <c r="P7" s="51"/>
      <c r="Q7" s="51"/>
      <c r="R7" s="51"/>
      <c r="S7" s="51"/>
      <c r="T7" s="51"/>
      <c r="U7" s="51"/>
      <c r="V7" s="51"/>
      <c r="W7" s="51"/>
      <c r="X7" s="51"/>
      <c r="Y7" s="51"/>
      <c r="Z7" s="51">
        <v>1</v>
      </c>
      <c r="AA7" s="51">
        <v>1</v>
      </c>
      <c r="AB7" s="51">
        <v>1</v>
      </c>
      <c r="AC7" s="52"/>
    </row>
    <row r="8" spans="1:29" x14ac:dyDescent="0.2">
      <c r="A8" s="46" t="s">
        <v>29</v>
      </c>
      <c r="B8" s="40"/>
      <c r="C8" s="33"/>
      <c r="D8" s="33">
        <v>15</v>
      </c>
      <c r="E8" s="33">
        <v>20</v>
      </c>
      <c r="F8" s="53">
        <v>1</v>
      </c>
      <c r="G8" s="37">
        <f t="shared" si="0"/>
        <v>1</v>
      </c>
      <c r="H8" s="50"/>
      <c r="I8" s="51"/>
      <c r="J8" s="51"/>
      <c r="K8" s="51"/>
      <c r="L8" s="51"/>
      <c r="M8" s="51"/>
      <c r="N8" s="51"/>
      <c r="O8" s="51"/>
      <c r="P8" s="51"/>
      <c r="Q8" s="51"/>
      <c r="R8" s="51"/>
      <c r="S8" s="51"/>
      <c r="T8" s="51"/>
      <c r="U8" s="51"/>
      <c r="V8" s="51"/>
      <c r="W8" s="51"/>
      <c r="X8" s="51"/>
      <c r="Y8" s="51"/>
      <c r="Z8" s="51">
        <v>0.5</v>
      </c>
      <c r="AA8" s="51"/>
      <c r="AB8" s="51">
        <v>0.5</v>
      </c>
      <c r="AC8" s="52"/>
    </row>
    <row r="9" spans="1:29" x14ac:dyDescent="0.2">
      <c r="A9" s="43" t="s">
        <v>109</v>
      </c>
      <c r="B9" s="40">
        <v>1</v>
      </c>
      <c r="C9" s="33">
        <v>4</v>
      </c>
      <c r="D9" s="33">
        <v>16</v>
      </c>
      <c r="E9" s="33">
        <v>22</v>
      </c>
      <c r="F9" s="53">
        <v>1</v>
      </c>
      <c r="G9" s="37">
        <f t="shared" si="0"/>
        <v>1.5</v>
      </c>
      <c r="H9" s="50"/>
      <c r="I9" s="51">
        <v>1</v>
      </c>
      <c r="J9" s="51"/>
      <c r="K9" s="51">
        <v>0.5</v>
      </c>
      <c r="L9" s="51"/>
      <c r="M9" s="51"/>
      <c r="N9" s="51"/>
      <c r="O9" s="51"/>
      <c r="P9" s="51"/>
      <c r="Q9" s="51"/>
      <c r="R9" s="51"/>
      <c r="S9" s="51"/>
      <c r="T9" s="51"/>
      <c r="U9" s="51"/>
      <c r="V9" s="51"/>
      <c r="W9" s="51"/>
      <c r="X9" s="51"/>
      <c r="Y9" s="51"/>
      <c r="Z9" s="51"/>
      <c r="AA9" s="51"/>
      <c r="AB9" s="51"/>
      <c r="AC9" s="52"/>
    </row>
    <row r="10" spans="1:29" x14ac:dyDescent="0.2">
      <c r="A10" s="45" t="s">
        <v>24</v>
      </c>
      <c r="B10" s="40">
        <v>2</v>
      </c>
      <c r="C10" s="33">
        <v>7</v>
      </c>
      <c r="D10" s="33">
        <v>18</v>
      </c>
      <c r="E10" s="33">
        <v>22</v>
      </c>
      <c r="F10" s="53">
        <v>8</v>
      </c>
      <c r="G10" s="37">
        <f t="shared" si="0"/>
        <v>8</v>
      </c>
      <c r="H10" s="50"/>
      <c r="I10" s="51">
        <v>1</v>
      </c>
      <c r="J10" s="51">
        <v>1</v>
      </c>
      <c r="K10" s="51">
        <v>1</v>
      </c>
      <c r="L10" s="51"/>
      <c r="M10" s="51">
        <v>1</v>
      </c>
      <c r="N10" s="51">
        <v>1</v>
      </c>
      <c r="O10" s="51"/>
      <c r="P10" s="51"/>
      <c r="Q10" s="51"/>
      <c r="R10" s="51"/>
      <c r="S10" s="51"/>
      <c r="T10" s="51"/>
      <c r="U10" s="51"/>
      <c r="V10" s="51"/>
      <c r="W10" s="51"/>
      <c r="X10" s="51"/>
      <c r="Y10" s="51">
        <v>1</v>
      </c>
      <c r="Z10" s="51">
        <v>1</v>
      </c>
      <c r="AA10" s="51"/>
      <c r="AB10" s="51">
        <v>1</v>
      </c>
      <c r="AC10" s="52"/>
    </row>
    <row r="11" spans="1:29" x14ac:dyDescent="0.2">
      <c r="A11" s="45" t="s">
        <v>70</v>
      </c>
      <c r="B11" s="40"/>
      <c r="C11" s="33"/>
      <c r="D11" s="33">
        <v>22</v>
      </c>
      <c r="E11" s="33">
        <v>22</v>
      </c>
      <c r="F11" s="53">
        <v>1</v>
      </c>
      <c r="G11" s="37">
        <f t="shared" si="0"/>
        <v>2</v>
      </c>
      <c r="H11" s="50"/>
      <c r="I11" s="51"/>
      <c r="J11" s="51"/>
      <c r="K11" s="51"/>
      <c r="L11" s="51"/>
      <c r="M11" s="51"/>
      <c r="N11" s="51"/>
      <c r="O11" s="51"/>
      <c r="P11" s="51"/>
      <c r="Q11" s="51"/>
      <c r="R11" s="51"/>
      <c r="S11" s="51"/>
      <c r="T11" s="51"/>
      <c r="U11" s="51"/>
      <c r="V11" s="51"/>
      <c r="W11" s="51"/>
      <c r="X11" s="51"/>
      <c r="Y11" s="51"/>
      <c r="Z11" s="51"/>
      <c r="AA11" s="51">
        <v>1</v>
      </c>
      <c r="AB11" s="51"/>
      <c r="AC11" s="52">
        <v>1</v>
      </c>
    </row>
    <row r="12" spans="1:29" x14ac:dyDescent="0.2">
      <c r="A12" s="45" t="s">
        <v>110</v>
      </c>
      <c r="B12" s="40">
        <v>3</v>
      </c>
      <c r="C12" s="33">
        <v>13</v>
      </c>
      <c r="D12" s="33">
        <v>17</v>
      </c>
      <c r="E12" s="33">
        <v>22</v>
      </c>
      <c r="F12" s="53">
        <v>5</v>
      </c>
      <c r="G12" s="37">
        <f t="shared" si="0"/>
        <v>5</v>
      </c>
      <c r="H12" s="50"/>
      <c r="I12" s="51"/>
      <c r="J12" s="51">
        <v>1</v>
      </c>
      <c r="K12" s="51">
        <v>1</v>
      </c>
      <c r="L12" s="51"/>
      <c r="M12" s="51">
        <v>1</v>
      </c>
      <c r="N12" s="51"/>
      <c r="O12" s="51"/>
      <c r="P12" s="51"/>
      <c r="Q12" s="51"/>
      <c r="R12" s="51"/>
      <c r="S12" s="51"/>
      <c r="T12" s="51"/>
      <c r="U12" s="51"/>
      <c r="V12" s="51"/>
      <c r="W12" s="51"/>
      <c r="X12" s="51"/>
      <c r="Y12" s="51"/>
      <c r="Z12" s="51"/>
      <c r="AA12" s="51">
        <v>1</v>
      </c>
      <c r="AB12" s="51">
        <v>1</v>
      </c>
      <c r="AC12" s="52"/>
    </row>
    <row r="13" spans="1:29" x14ac:dyDescent="0.2">
      <c r="A13" s="45" t="s">
        <v>41</v>
      </c>
      <c r="B13" s="40">
        <v>4</v>
      </c>
      <c r="C13" s="33">
        <v>15</v>
      </c>
      <c r="D13" s="33">
        <v>18</v>
      </c>
      <c r="E13" s="33">
        <v>22</v>
      </c>
      <c r="F13" s="53">
        <v>7</v>
      </c>
      <c r="G13" s="37">
        <f t="shared" si="0"/>
        <v>7</v>
      </c>
      <c r="H13" s="50"/>
      <c r="I13" s="51"/>
      <c r="J13" s="51"/>
      <c r="K13" s="51"/>
      <c r="L13" s="51">
        <v>1</v>
      </c>
      <c r="M13" s="51"/>
      <c r="N13" s="51">
        <v>1</v>
      </c>
      <c r="O13" s="51"/>
      <c r="P13" s="51"/>
      <c r="Q13" s="51"/>
      <c r="R13" s="51">
        <v>1</v>
      </c>
      <c r="S13" s="51"/>
      <c r="T13" s="51">
        <v>1</v>
      </c>
      <c r="U13" s="51"/>
      <c r="V13" s="51"/>
      <c r="W13" s="51">
        <v>1</v>
      </c>
      <c r="X13" s="51"/>
      <c r="Y13" s="51"/>
      <c r="Z13" s="51"/>
      <c r="AA13" s="51">
        <v>1</v>
      </c>
      <c r="AB13" s="51"/>
      <c r="AC13" s="52">
        <v>1</v>
      </c>
    </row>
    <row r="14" spans="1:29" x14ac:dyDescent="0.2">
      <c r="A14" s="45" t="s">
        <v>111</v>
      </c>
      <c r="B14" s="40">
        <v>6</v>
      </c>
      <c r="C14" s="33">
        <v>6</v>
      </c>
      <c r="D14" s="33">
        <v>19</v>
      </c>
      <c r="E14" s="33">
        <v>22</v>
      </c>
      <c r="F14" s="53">
        <v>3</v>
      </c>
      <c r="G14" s="37">
        <f t="shared" si="0"/>
        <v>4</v>
      </c>
      <c r="H14" s="50"/>
      <c r="I14" s="51"/>
      <c r="J14" s="51"/>
      <c r="K14" s="51"/>
      <c r="L14" s="51">
        <v>1</v>
      </c>
      <c r="M14" s="51">
        <v>1</v>
      </c>
      <c r="N14" s="51"/>
      <c r="O14" s="51"/>
      <c r="P14" s="51"/>
      <c r="Q14" s="51"/>
      <c r="R14" s="51"/>
      <c r="S14" s="51"/>
      <c r="T14" s="51"/>
      <c r="U14" s="51"/>
      <c r="V14" s="51"/>
      <c r="W14" s="51"/>
      <c r="X14" s="51"/>
      <c r="Y14" s="51"/>
      <c r="Z14" s="51"/>
      <c r="AA14" s="51"/>
      <c r="AB14" s="51">
        <v>1</v>
      </c>
      <c r="AC14" s="52">
        <v>1</v>
      </c>
    </row>
    <row r="15" spans="1:29" x14ac:dyDescent="0.2">
      <c r="A15" s="45" t="s">
        <v>63</v>
      </c>
      <c r="B15" s="40"/>
      <c r="C15" s="33"/>
      <c r="D15" s="33">
        <v>19</v>
      </c>
      <c r="E15" s="33">
        <v>22</v>
      </c>
      <c r="F15" s="53">
        <v>2</v>
      </c>
      <c r="G15" s="37">
        <f t="shared" si="0"/>
        <v>1.5</v>
      </c>
      <c r="H15" s="50"/>
      <c r="I15" s="51"/>
      <c r="J15" s="51"/>
      <c r="K15" s="51"/>
      <c r="L15" s="51"/>
      <c r="M15" s="51"/>
      <c r="N15" s="51"/>
      <c r="O15" s="51"/>
      <c r="P15" s="51"/>
      <c r="Q15" s="51"/>
      <c r="R15" s="51"/>
      <c r="S15" s="51"/>
      <c r="T15" s="51"/>
      <c r="U15" s="51"/>
      <c r="V15" s="51"/>
      <c r="W15" s="51"/>
      <c r="X15" s="51">
        <v>1</v>
      </c>
      <c r="Y15" s="51"/>
      <c r="Z15" s="51">
        <v>0.5</v>
      </c>
      <c r="AA15" s="51"/>
      <c r="AB15" s="51"/>
      <c r="AC15" s="52"/>
    </row>
    <row r="16" spans="1:29" x14ac:dyDescent="0.2">
      <c r="A16" s="45" t="s">
        <v>28</v>
      </c>
      <c r="B16" s="40">
        <v>2</v>
      </c>
      <c r="C16" s="33">
        <v>22</v>
      </c>
      <c r="D16" s="33"/>
      <c r="E16" s="33"/>
      <c r="F16" s="53">
        <v>5</v>
      </c>
      <c r="G16" s="37">
        <f t="shared" si="0"/>
        <v>4.5</v>
      </c>
      <c r="H16" s="50"/>
      <c r="I16" s="51">
        <v>1</v>
      </c>
      <c r="J16" s="51"/>
      <c r="K16" s="51"/>
      <c r="L16" s="51">
        <v>1</v>
      </c>
      <c r="M16" s="51"/>
      <c r="N16" s="51"/>
      <c r="O16" s="51"/>
      <c r="P16" s="51"/>
      <c r="Q16" s="51"/>
      <c r="R16" s="51"/>
      <c r="S16" s="51"/>
      <c r="T16" s="51">
        <v>1</v>
      </c>
      <c r="U16" s="51"/>
      <c r="V16" s="51"/>
      <c r="W16" s="51"/>
      <c r="X16" s="51">
        <v>1</v>
      </c>
      <c r="Y16" s="51"/>
      <c r="Z16" s="51"/>
      <c r="AA16" s="51"/>
      <c r="AB16" s="51">
        <v>0.5</v>
      </c>
      <c r="AC16" s="52"/>
    </row>
    <row r="17" spans="1:29" x14ac:dyDescent="0.2">
      <c r="A17" s="45" t="s">
        <v>112</v>
      </c>
      <c r="B17" s="40">
        <v>5</v>
      </c>
      <c r="C17" s="33">
        <v>17</v>
      </c>
      <c r="D17" s="33"/>
      <c r="E17" s="33"/>
      <c r="F17" s="53">
        <v>8</v>
      </c>
      <c r="G17" s="37">
        <f t="shared" si="0"/>
        <v>8</v>
      </c>
      <c r="H17" s="50"/>
      <c r="I17" s="51"/>
      <c r="J17" s="51"/>
      <c r="K17" s="51"/>
      <c r="L17" s="51"/>
      <c r="M17" s="51"/>
      <c r="N17" s="51"/>
      <c r="O17" s="51">
        <v>1</v>
      </c>
      <c r="P17" s="51">
        <v>1</v>
      </c>
      <c r="Q17" s="51"/>
      <c r="R17" s="51">
        <v>1</v>
      </c>
      <c r="S17" s="51">
        <v>1</v>
      </c>
      <c r="T17" s="51">
        <v>1</v>
      </c>
      <c r="U17" s="51"/>
      <c r="V17" s="51">
        <v>1</v>
      </c>
      <c r="W17" s="51"/>
      <c r="X17" s="51">
        <v>1</v>
      </c>
      <c r="Y17" s="51"/>
      <c r="Z17" s="51"/>
      <c r="AA17" s="51"/>
      <c r="AB17" s="51"/>
      <c r="AC17" s="52">
        <v>1</v>
      </c>
    </row>
    <row r="18" spans="1:29" x14ac:dyDescent="0.2">
      <c r="A18" s="45" t="s">
        <v>44</v>
      </c>
      <c r="B18" s="40">
        <v>4</v>
      </c>
      <c r="C18" s="33">
        <v>16</v>
      </c>
      <c r="D18" s="33"/>
      <c r="E18" s="33"/>
      <c r="F18" s="53">
        <v>10</v>
      </c>
      <c r="G18" s="37">
        <f t="shared" si="0"/>
        <v>11</v>
      </c>
      <c r="H18" s="50"/>
      <c r="I18" s="51"/>
      <c r="J18" s="51"/>
      <c r="K18" s="51">
        <v>1</v>
      </c>
      <c r="L18" s="51">
        <v>1</v>
      </c>
      <c r="M18" s="51">
        <v>1</v>
      </c>
      <c r="N18" s="51"/>
      <c r="O18" s="51"/>
      <c r="P18" s="51">
        <v>1</v>
      </c>
      <c r="Q18" s="51">
        <v>1</v>
      </c>
      <c r="R18" s="51">
        <v>1</v>
      </c>
      <c r="S18" s="51">
        <v>1</v>
      </c>
      <c r="T18" s="51">
        <v>1</v>
      </c>
      <c r="U18" s="51">
        <v>1</v>
      </c>
      <c r="V18" s="51">
        <v>1</v>
      </c>
      <c r="W18" s="51">
        <v>1</v>
      </c>
      <c r="X18" s="51"/>
      <c r="Y18" s="51"/>
      <c r="Z18" s="51"/>
      <c r="AA18" s="51"/>
      <c r="AB18" s="51"/>
      <c r="AC18" s="52"/>
    </row>
    <row r="19" spans="1:29" x14ac:dyDescent="0.2">
      <c r="A19" s="45" t="s">
        <v>49</v>
      </c>
      <c r="B19" s="40">
        <v>5</v>
      </c>
      <c r="C19" s="33">
        <v>21</v>
      </c>
      <c r="D19" s="33"/>
      <c r="E19" s="33"/>
      <c r="F19" s="53">
        <v>8</v>
      </c>
      <c r="G19" s="37">
        <f t="shared" si="0"/>
        <v>8.5</v>
      </c>
      <c r="H19" s="50"/>
      <c r="I19" s="51"/>
      <c r="J19" s="51"/>
      <c r="K19" s="51"/>
      <c r="L19" s="51"/>
      <c r="M19" s="51">
        <v>0.5</v>
      </c>
      <c r="N19" s="51">
        <v>1</v>
      </c>
      <c r="O19" s="51">
        <v>1</v>
      </c>
      <c r="P19" s="51">
        <v>1</v>
      </c>
      <c r="Q19" s="51"/>
      <c r="R19" s="51">
        <v>1</v>
      </c>
      <c r="S19" s="51">
        <v>1</v>
      </c>
      <c r="T19" s="51"/>
      <c r="U19" s="51">
        <v>1</v>
      </c>
      <c r="V19" s="51"/>
      <c r="W19" s="51">
        <v>1</v>
      </c>
      <c r="X19" s="51">
        <v>1</v>
      </c>
      <c r="Y19" s="51"/>
      <c r="Z19" s="51"/>
      <c r="AA19" s="51"/>
      <c r="AB19" s="51"/>
      <c r="AC19" s="52"/>
    </row>
    <row r="20" spans="1:29" x14ac:dyDescent="0.2">
      <c r="A20" s="45" t="s">
        <v>113</v>
      </c>
      <c r="B20" s="40"/>
      <c r="C20" s="33"/>
      <c r="D20" s="33">
        <v>17</v>
      </c>
      <c r="E20" s="33">
        <v>20</v>
      </c>
      <c r="F20" s="53">
        <v>1</v>
      </c>
      <c r="G20" s="37">
        <f t="shared" si="0"/>
        <v>1</v>
      </c>
      <c r="H20" s="50"/>
      <c r="I20" s="51"/>
      <c r="J20" s="51"/>
      <c r="K20" s="51"/>
      <c r="L20" s="51"/>
      <c r="M20" s="51"/>
      <c r="N20" s="51"/>
      <c r="O20" s="51"/>
      <c r="P20" s="51"/>
      <c r="Q20" s="51"/>
      <c r="R20" s="51"/>
      <c r="S20" s="51"/>
      <c r="T20" s="51"/>
      <c r="U20" s="51"/>
      <c r="V20" s="51"/>
      <c r="W20" s="51"/>
      <c r="X20" s="51"/>
      <c r="Y20" s="51">
        <v>1</v>
      </c>
      <c r="Z20" s="51"/>
      <c r="AA20" s="51"/>
      <c r="AB20" s="51"/>
      <c r="AC20" s="52"/>
    </row>
    <row r="21" spans="1:29" x14ac:dyDescent="0.2">
      <c r="A21" s="45" t="s">
        <v>42</v>
      </c>
      <c r="B21" s="40">
        <v>6</v>
      </c>
      <c r="C21" s="33">
        <v>22</v>
      </c>
      <c r="D21" s="35"/>
      <c r="E21" s="33"/>
      <c r="F21" s="53">
        <v>8</v>
      </c>
      <c r="G21" s="37">
        <f t="shared" si="0"/>
        <v>8</v>
      </c>
      <c r="H21" s="50">
        <v>1</v>
      </c>
      <c r="I21" s="51"/>
      <c r="J21" s="51"/>
      <c r="K21" s="51"/>
      <c r="L21" s="51"/>
      <c r="M21" s="51"/>
      <c r="N21" s="51">
        <v>1</v>
      </c>
      <c r="O21" s="51"/>
      <c r="P21" s="51"/>
      <c r="Q21" s="51">
        <v>1</v>
      </c>
      <c r="R21" s="51"/>
      <c r="S21" s="51"/>
      <c r="T21" s="51">
        <v>1</v>
      </c>
      <c r="U21" s="51"/>
      <c r="V21" s="51">
        <v>1</v>
      </c>
      <c r="W21" s="51"/>
      <c r="X21" s="51">
        <v>1</v>
      </c>
      <c r="Y21" s="51"/>
      <c r="Z21" s="51">
        <v>1</v>
      </c>
      <c r="AA21" s="51">
        <v>1</v>
      </c>
      <c r="AB21" s="51"/>
      <c r="AC21" s="52"/>
    </row>
    <row r="22" spans="1:29" x14ac:dyDescent="0.2">
      <c r="A22" s="46" t="s">
        <v>114</v>
      </c>
      <c r="B22" s="40">
        <v>1</v>
      </c>
      <c r="C22" s="33">
        <v>1</v>
      </c>
      <c r="D22" s="33">
        <v>20</v>
      </c>
      <c r="E22" s="33">
        <v>22</v>
      </c>
      <c r="F22" s="53">
        <v>1</v>
      </c>
      <c r="G22" s="37">
        <f t="shared" si="0"/>
        <v>1</v>
      </c>
      <c r="H22" s="50"/>
      <c r="I22" s="51"/>
      <c r="J22" s="51"/>
      <c r="K22" s="51"/>
      <c r="L22" s="51"/>
      <c r="M22" s="51"/>
      <c r="N22" s="51"/>
      <c r="O22" s="51"/>
      <c r="P22" s="51"/>
      <c r="Q22" s="51"/>
      <c r="R22" s="51"/>
      <c r="S22" s="51"/>
      <c r="T22" s="51"/>
      <c r="U22" s="51"/>
      <c r="V22" s="51"/>
      <c r="W22" s="51"/>
      <c r="X22" s="51"/>
      <c r="Y22" s="51"/>
      <c r="Z22" s="51"/>
      <c r="AA22" s="51"/>
      <c r="AB22" s="51">
        <v>1</v>
      </c>
      <c r="AC22" s="52"/>
    </row>
    <row r="23" spans="1:29" x14ac:dyDescent="0.2">
      <c r="A23" s="46" t="s">
        <v>27</v>
      </c>
      <c r="B23" s="40">
        <v>3</v>
      </c>
      <c r="C23" s="33">
        <v>17</v>
      </c>
      <c r="D23" s="33"/>
      <c r="E23" s="33"/>
      <c r="F23" s="53">
        <v>3</v>
      </c>
      <c r="G23" s="37">
        <f t="shared" si="0"/>
        <v>3</v>
      </c>
      <c r="H23" s="50"/>
      <c r="I23" s="51"/>
      <c r="J23" s="51">
        <v>1</v>
      </c>
      <c r="K23" s="51"/>
      <c r="L23" s="51"/>
      <c r="M23" s="51"/>
      <c r="N23" s="51"/>
      <c r="O23" s="51">
        <v>1</v>
      </c>
      <c r="P23" s="51"/>
      <c r="Q23" s="51"/>
      <c r="R23" s="51"/>
      <c r="S23" s="51"/>
      <c r="T23" s="51"/>
      <c r="U23" s="51"/>
      <c r="V23" s="51"/>
      <c r="W23" s="51">
        <v>1</v>
      </c>
      <c r="X23" s="51"/>
      <c r="Y23" s="51"/>
      <c r="Z23" s="51"/>
      <c r="AA23" s="51"/>
      <c r="AB23" s="51"/>
      <c r="AC23" s="52"/>
    </row>
    <row r="24" spans="1:29" x14ac:dyDescent="0.2">
      <c r="A24" s="45" t="s">
        <v>115</v>
      </c>
      <c r="B24" s="40">
        <v>1</v>
      </c>
      <c r="C24" s="33">
        <v>6</v>
      </c>
      <c r="D24" s="33">
        <v>15</v>
      </c>
      <c r="E24" s="33">
        <v>22</v>
      </c>
      <c r="F24" s="53">
        <v>7</v>
      </c>
      <c r="G24" s="37">
        <f t="shared" si="0"/>
        <v>6</v>
      </c>
      <c r="H24" s="50">
        <v>1</v>
      </c>
      <c r="I24" s="51"/>
      <c r="J24" s="51"/>
      <c r="K24" s="51">
        <v>1</v>
      </c>
      <c r="L24" s="51"/>
      <c r="M24" s="51"/>
      <c r="N24" s="51"/>
      <c r="O24" s="51"/>
      <c r="P24" s="51"/>
      <c r="Q24" s="51"/>
      <c r="R24" s="51">
        <v>1</v>
      </c>
      <c r="S24" s="51"/>
      <c r="T24" s="51"/>
      <c r="U24" s="51"/>
      <c r="V24" s="51">
        <v>1</v>
      </c>
      <c r="W24" s="51"/>
      <c r="X24" s="51"/>
      <c r="Y24" s="51"/>
      <c r="Z24" s="51">
        <v>1</v>
      </c>
      <c r="AA24" s="51"/>
      <c r="AB24" s="51"/>
      <c r="AC24" s="52">
        <v>1</v>
      </c>
    </row>
    <row r="25" spans="1:29" x14ac:dyDescent="0.2">
      <c r="A25" s="45" t="s">
        <v>116</v>
      </c>
      <c r="B25" s="40">
        <v>2</v>
      </c>
      <c r="C25" s="33">
        <v>5</v>
      </c>
      <c r="D25" s="33">
        <v>17</v>
      </c>
      <c r="E25" s="33">
        <v>22</v>
      </c>
      <c r="F25" s="53">
        <v>6</v>
      </c>
      <c r="G25" s="37">
        <f t="shared" si="0"/>
        <v>6</v>
      </c>
      <c r="H25" s="50"/>
      <c r="I25" s="51"/>
      <c r="J25" s="51">
        <v>1</v>
      </c>
      <c r="K25" s="51"/>
      <c r="L25" s="51"/>
      <c r="M25" s="51">
        <v>1</v>
      </c>
      <c r="N25" s="51"/>
      <c r="O25" s="51">
        <v>1</v>
      </c>
      <c r="P25" s="51"/>
      <c r="Q25" s="51"/>
      <c r="R25" s="51"/>
      <c r="S25" s="51"/>
      <c r="T25" s="51"/>
      <c r="U25" s="51"/>
      <c r="V25" s="51"/>
      <c r="W25" s="51">
        <v>1</v>
      </c>
      <c r="X25" s="51">
        <v>1</v>
      </c>
      <c r="Y25" s="51"/>
      <c r="Z25" s="51"/>
      <c r="AA25" s="51">
        <v>1</v>
      </c>
      <c r="AB25" s="51"/>
      <c r="AC25" s="52"/>
    </row>
    <row r="26" spans="1:29" x14ac:dyDescent="0.2">
      <c r="A26" s="45" t="s">
        <v>117</v>
      </c>
      <c r="B26" s="40">
        <v>2</v>
      </c>
      <c r="C26" s="33">
        <v>12</v>
      </c>
      <c r="D26" s="33">
        <v>14</v>
      </c>
      <c r="E26" s="33">
        <v>21</v>
      </c>
      <c r="F26" s="53">
        <v>4</v>
      </c>
      <c r="G26" s="37">
        <f t="shared" si="0"/>
        <v>3</v>
      </c>
      <c r="H26" s="50"/>
      <c r="I26" s="51">
        <v>1</v>
      </c>
      <c r="J26" s="51"/>
      <c r="K26" s="51">
        <v>1</v>
      </c>
      <c r="L26" s="51"/>
      <c r="M26" s="51"/>
      <c r="N26" s="51"/>
      <c r="O26" s="51"/>
      <c r="P26" s="51"/>
      <c r="Q26" s="51"/>
      <c r="R26" s="51"/>
      <c r="S26" s="51"/>
      <c r="T26" s="51"/>
      <c r="U26" s="51"/>
      <c r="V26" s="51"/>
      <c r="W26" s="51">
        <v>1</v>
      </c>
      <c r="X26" s="51"/>
      <c r="Y26" s="51"/>
      <c r="Z26" s="51"/>
      <c r="AA26" s="51"/>
      <c r="AB26" s="51"/>
      <c r="AC26" s="52"/>
    </row>
    <row r="27" spans="1:29" x14ac:dyDescent="0.2">
      <c r="A27" s="45" t="s">
        <v>17</v>
      </c>
      <c r="B27" s="40">
        <v>1</v>
      </c>
      <c r="C27" s="33">
        <v>10</v>
      </c>
      <c r="D27" s="33">
        <v>15</v>
      </c>
      <c r="E27" s="33">
        <v>22</v>
      </c>
      <c r="F27" s="53">
        <v>3</v>
      </c>
      <c r="G27" s="37">
        <f t="shared" si="0"/>
        <v>1</v>
      </c>
      <c r="H27" s="50"/>
      <c r="I27" s="51">
        <v>1</v>
      </c>
      <c r="J27" s="51"/>
      <c r="K27" s="51"/>
      <c r="L27" s="51"/>
      <c r="M27" s="51"/>
      <c r="N27" s="51"/>
      <c r="O27" s="51"/>
      <c r="P27" s="51"/>
      <c r="Q27" s="51"/>
      <c r="R27" s="51"/>
      <c r="S27" s="51"/>
      <c r="T27" s="51"/>
      <c r="U27" s="51"/>
      <c r="V27" s="51"/>
      <c r="W27" s="51"/>
      <c r="X27" s="51"/>
      <c r="Y27" s="51"/>
      <c r="Z27" s="51"/>
      <c r="AA27" s="51"/>
      <c r="AB27" s="51"/>
      <c r="AC27" s="52"/>
    </row>
    <row r="28" spans="1:29" x14ac:dyDescent="0.2">
      <c r="A28" s="45" t="s">
        <v>46</v>
      </c>
      <c r="B28" s="40">
        <v>8</v>
      </c>
      <c r="C28" s="33">
        <v>15</v>
      </c>
      <c r="D28" s="33"/>
      <c r="E28" s="33"/>
      <c r="F28" s="53">
        <v>1</v>
      </c>
      <c r="G28" s="37">
        <f t="shared" si="0"/>
        <v>1</v>
      </c>
      <c r="H28" s="50"/>
      <c r="I28" s="51"/>
      <c r="J28" s="51"/>
      <c r="K28" s="51"/>
      <c r="L28" s="51"/>
      <c r="M28" s="51"/>
      <c r="N28" s="51"/>
      <c r="O28" s="51"/>
      <c r="P28" s="51"/>
      <c r="Q28" s="51">
        <v>1</v>
      </c>
      <c r="R28" s="51"/>
      <c r="S28" s="51"/>
      <c r="T28" s="51"/>
      <c r="U28" s="51"/>
      <c r="V28" s="51"/>
      <c r="W28" s="51"/>
      <c r="X28" s="51"/>
      <c r="Y28" s="51"/>
      <c r="Z28" s="51"/>
      <c r="AA28" s="51"/>
      <c r="AB28" s="51"/>
      <c r="AC28" s="52"/>
    </row>
    <row r="29" spans="1:29" x14ac:dyDescent="0.2">
      <c r="A29" s="45" t="s">
        <v>118</v>
      </c>
      <c r="B29" s="40">
        <v>1</v>
      </c>
      <c r="C29" s="33">
        <v>5</v>
      </c>
      <c r="D29" s="33">
        <v>14</v>
      </c>
      <c r="E29" s="33">
        <v>22</v>
      </c>
      <c r="F29" s="53">
        <v>10</v>
      </c>
      <c r="G29" s="37">
        <f t="shared" si="0"/>
        <v>8.5</v>
      </c>
      <c r="H29" s="50">
        <v>1</v>
      </c>
      <c r="I29" s="51">
        <v>1</v>
      </c>
      <c r="J29" s="51"/>
      <c r="K29" s="51">
        <v>1</v>
      </c>
      <c r="L29" s="51">
        <v>1</v>
      </c>
      <c r="M29" s="51"/>
      <c r="N29" s="51"/>
      <c r="O29" s="51"/>
      <c r="P29" s="51"/>
      <c r="Q29" s="51"/>
      <c r="R29" s="51"/>
      <c r="S29" s="51"/>
      <c r="T29" s="51"/>
      <c r="U29" s="51">
        <v>1</v>
      </c>
      <c r="V29" s="51"/>
      <c r="W29" s="51">
        <v>1</v>
      </c>
      <c r="X29" s="51"/>
      <c r="Y29" s="51"/>
      <c r="Z29" s="51">
        <v>1</v>
      </c>
      <c r="AA29" s="51"/>
      <c r="AB29" s="51">
        <v>0.5</v>
      </c>
      <c r="AC29" s="52">
        <v>1</v>
      </c>
    </row>
    <row r="30" spans="1:29" x14ac:dyDescent="0.2">
      <c r="A30" s="45" t="s">
        <v>119</v>
      </c>
      <c r="B30" s="40">
        <v>9</v>
      </c>
      <c r="C30" s="33">
        <v>13</v>
      </c>
      <c r="D30" s="33"/>
      <c r="E30" s="33"/>
      <c r="F30" s="53">
        <v>3</v>
      </c>
      <c r="G30" s="37">
        <f t="shared" si="0"/>
        <v>2</v>
      </c>
      <c r="H30" s="50"/>
      <c r="I30" s="51"/>
      <c r="J30" s="51"/>
      <c r="K30" s="51"/>
      <c r="L30" s="51"/>
      <c r="M30" s="51"/>
      <c r="N30" s="51"/>
      <c r="O30" s="51"/>
      <c r="P30" s="51">
        <v>1</v>
      </c>
      <c r="Q30" s="51"/>
      <c r="R30" s="51"/>
      <c r="S30" s="51">
        <v>1</v>
      </c>
      <c r="T30" s="51"/>
      <c r="U30" s="51"/>
      <c r="V30" s="51"/>
      <c r="W30" s="51"/>
      <c r="X30" s="51"/>
      <c r="Y30" s="51"/>
      <c r="Z30" s="51"/>
      <c r="AA30" s="51"/>
      <c r="AB30" s="51"/>
      <c r="AC30" s="52"/>
    </row>
    <row r="31" spans="1:29" x14ac:dyDescent="0.2">
      <c r="A31" s="45" t="s">
        <v>120</v>
      </c>
      <c r="B31" s="40">
        <v>7</v>
      </c>
      <c r="C31" s="33">
        <v>22</v>
      </c>
      <c r="D31" s="33"/>
      <c r="E31" s="33"/>
      <c r="F31" s="53">
        <v>8</v>
      </c>
      <c r="G31" s="37">
        <f t="shared" si="0"/>
        <v>7</v>
      </c>
      <c r="H31" s="50"/>
      <c r="I31" s="51"/>
      <c r="J31" s="51"/>
      <c r="K31" s="51"/>
      <c r="L31" s="51"/>
      <c r="M31" s="51"/>
      <c r="N31" s="51"/>
      <c r="O31" s="51"/>
      <c r="P31" s="51">
        <v>1</v>
      </c>
      <c r="Q31" s="51"/>
      <c r="R31" s="51">
        <v>1</v>
      </c>
      <c r="S31" s="51">
        <v>1</v>
      </c>
      <c r="T31" s="51"/>
      <c r="U31" s="51">
        <v>1</v>
      </c>
      <c r="V31" s="51">
        <v>1</v>
      </c>
      <c r="W31" s="51"/>
      <c r="X31" s="51"/>
      <c r="Y31" s="51">
        <v>1</v>
      </c>
      <c r="Z31" s="51"/>
      <c r="AA31" s="51">
        <v>1</v>
      </c>
      <c r="AB31" s="51"/>
      <c r="AC31" s="52"/>
    </row>
    <row r="32" spans="1:29" x14ac:dyDescent="0.2">
      <c r="A32" s="45" t="s">
        <v>55</v>
      </c>
      <c r="B32" s="40">
        <v>5</v>
      </c>
      <c r="C32" s="33">
        <v>21</v>
      </c>
      <c r="D32" s="33"/>
      <c r="E32" s="33"/>
      <c r="F32" s="53">
        <v>12</v>
      </c>
      <c r="G32" s="37">
        <f t="shared" si="0"/>
        <v>13</v>
      </c>
      <c r="H32" s="50"/>
      <c r="I32" s="51"/>
      <c r="J32" s="51"/>
      <c r="K32" s="51"/>
      <c r="L32" s="51"/>
      <c r="M32" s="51">
        <v>1</v>
      </c>
      <c r="N32" s="51">
        <v>1</v>
      </c>
      <c r="O32" s="51">
        <v>1</v>
      </c>
      <c r="P32" s="51">
        <v>1</v>
      </c>
      <c r="Q32" s="51">
        <v>1</v>
      </c>
      <c r="R32" s="51">
        <v>1</v>
      </c>
      <c r="S32" s="51">
        <v>1</v>
      </c>
      <c r="T32" s="51">
        <v>1</v>
      </c>
      <c r="U32" s="51">
        <v>1</v>
      </c>
      <c r="V32" s="51">
        <v>1</v>
      </c>
      <c r="W32" s="51">
        <v>1</v>
      </c>
      <c r="X32" s="51">
        <v>1</v>
      </c>
      <c r="Y32" s="51"/>
      <c r="Z32" s="51">
        <v>1</v>
      </c>
      <c r="AA32" s="51"/>
      <c r="AB32" s="51"/>
      <c r="AC32" s="52"/>
    </row>
    <row r="33" spans="1:29" x14ac:dyDescent="0.2">
      <c r="A33" s="45" t="s">
        <v>72</v>
      </c>
      <c r="B33" s="40"/>
      <c r="C33" s="33"/>
      <c r="D33" s="33">
        <v>10</v>
      </c>
      <c r="E33" s="33">
        <v>22</v>
      </c>
      <c r="F33" s="53">
        <v>6</v>
      </c>
      <c r="G33" s="37">
        <f t="shared" si="0"/>
        <v>6</v>
      </c>
      <c r="H33" s="50"/>
      <c r="I33" s="51"/>
      <c r="J33" s="51"/>
      <c r="K33" s="51"/>
      <c r="L33" s="51"/>
      <c r="M33" s="51"/>
      <c r="N33" s="51"/>
      <c r="O33" s="51"/>
      <c r="P33" s="51"/>
      <c r="Q33" s="51">
        <v>1</v>
      </c>
      <c r="R33" s="51"/>
      <c r="S33" s="51"/>
      <c r="T33" s="51">
        <v>1</v>
      </c>
      <c r="U33" s="51"/>
      <c r="V33" s="51">
        <v>1</v>
      </c>
      <c r="W33" s="51"/>
      <c r="X33" s="51">
        <v>1</v>
      </c>
      <c r="Y33" s="51">
        <v>1</v>
      </c>
      <c r="Z33" s="51"/>
      <c r="AA33" s="51"/>
      <c r="AB33" s="51">
        <v>1</v>
      </c>
      <c r="AC33" s="52"/>
    </row>
    <row r="34" spans="1:29" x14ac:dyDescent="0.2">
      <c r="A34" s="45" t="s">
        <v>121</v>
      </c>
      <c r="B34" s="40"/>
      <c r="C34" s="33"/>
      <c r="D34" s="33">
        <v>18</v>
      </c>
      <c r="E34" s="33">
        <v>22</v>
      </c>
      <c r="F34" s="53">
        <v>4</v>
      </c>
      <c r="G34" s="37">
        <f t="shared" si="0"/>
        <v>4</v>
      </c>
      <c r="H34" s="50">
        <v>1</v>
      </c>
      <c r="I34" s="51"/>
      <c r="J34" s="51"/>
      <c r="K34" s="51"/>
      <c r="L34" s="51"/>
      <c r="M34" s="51"/>
      <c r="N34" s="51"/>
      <c r="O34" s="51"/>
      <c r="P34" s="51"/>
      <c r="Q34" s="51"/>
      <c r="R34" s="51"/>
      <c r="S34" s="51"/>
      <c r="T34" s="51"/>
      <c r="U34" s="51"/>
      <c r="V34" s="51"/>
      <c r="W34" s="51"/>
      <c r="X34" s="51"/>
      <c r="Y34" s="51"/>
      <c r="Z34" s="51">
        <v>1</v>
      </c>
      <c r="AA34" s="51">
        <v>1</v>
      </c>
      <c r="AB34" s="51"/>
      <c r="AC34" s="52">
        <v>1</v>
      </c>
    </row>
    <row r="35" spans="1:29" x14ac:dyDescent="0.2">
      <c r="A35" s="45" t="s">
        <v>57</v>
      </c>
      <c r="B35" s="40">
        <v>1</v>
      </c>
      <c r="C35" s="33">
        <v>7</v>
      </c>
      <c r="D35" s="33">
        <v>14</v>
      </c>
      <c r="E35" s="33">
        <v>22</v>
      </c>
      <c r="F35" s="53">
        <v>4</v>
      </c>
      <c r="G35" s="37">
        <f t="shared" si="0"/>
        <v>4</v>
      </c>
      <c r="H35" s="50">
        <v>1</v>
      </c>
      <c r="I35" s="51"/>
      <c r="J35" s="51">
        <v>1</v>
      </c>
      <c r="K35" s="51"/>
      <c r="L35" s="51">
        <v>0.5</v>
      </c>
      <c r="M35" s="51"/>
      <c r="N35" s="51"/>
      <c r="O35" s="51"/>
      <c r="P35" s="51"/>
      <c r="Q35" s="51"/>
      <c r="R35" s="51"/>
      <c r="S35" s="51"/>
      <c r="T35" s="51"/>
      <c r="U35" s="51"/>
      <c r="V35" s="51"/>
      <c r="W35" s="51"/>
      <c r="X35" s="51"/>
      <c r="Y35" s="51">
        <v>0.5</v>
      </c>
      <c r="Z35" s="51"/>
      <c r="AA35" s="51">
        <v>1</v>
      </c>
      <c r="AB35" s="51"/>
      <c r="AC35" s="52"/>
    </row>
    <row r="36" spans="1:29" x14ac:dyDescent="0.2">
      <c r="A36" s="46" t="s">
        <v>14</v>
      </c>
      <c r="B36" s="40">
        <v>1</v>
      </c>
      <c r="C36" s="33">
        <v>3</v>
      </c>
      <c r="D36" s="33">
        <v>16</v>
      </c>
      <c r="E36" s="33">
        <v>22</v>
      </c>
      <c r="F36" s="53">
        <v>5</v>
      </c>
      <c r="G36" s="37">
        <f t="shared" si="0"/>
        <v>6</v>
      </c>
      <c r="H36" s="50">
        <v>1</v>
      </c>
      <c r="I36" s="51">
        <v>1</v>
      </c>
      <c r="J36" s="51"/>
      <c r="K36" s="51">
        <v>1</v>
      </c>
      <c r="L36" s="51"/>
      <c r="M36" s="51"/>
      <c r="N36" s="51"/>
      <c r="O36" s="51"/>
      <c r="P36" s="51"/>
      <c r="Q36" s="51"/>
      <c r="R36" s="51"/>
      <c r="S36" s="51"/>
      <c r="T36" s="51"/>
      <c r="U36" s="51"/>
      <c r="V36" s="51"/>
      <c r="W36" s="51"/>
      <c r="X36" s="51"/>
      <c r="Y36" s="51">
        <v>1</v>
      </c>
      <c r="Z36" s="51"/>
      <c r="AA36" s="51">
        <v>1</v>
      </c>
      <c r="AB36" s="51"/>
      <c r="AC36" s="52">
        <v>1</v>
      </c>
    </row>
    <row r="37" spans="1:29" x14ac:dyDescent="0.2">
      <c r="A37" s="45" t="s">
        <v>122</v>
      </c>
      <c r="B37" s="40">
        <v>2</v>
      </c>
      <c r="C37" s="33">
        <v>15</v>
      </c>
      <c r="D37" s="33"/>
      <c r="E37" s="33"/>
      <c r="F37" s="53">
        <v>10</v>
      </c>
      <c r="G37" s="37">
        <f t="shared" si="0"/>
        <v>12</v>
      </c>
      <c r="H37" s="50"/>
      <c r="I37" s="51"/>
      <c r="J37" s="51">
        <v>1</v>
      </c>
      <c r="K37" s="51">
        <v>1</v>
      </c>
      <c r="L37" s="51">
        <v>1</v>
      </c>
      <c r="M37" s="51">
        <v>1</v>
      </c>
      <c r="N37" s="51">
        <v>1</v>
      </c>
      <c r="O37" s="51"/>
      <c r="P37" s="51"/>
      <c r="Q37" s="51">
        <v>1</v>
      </c>
      <c r="R37" s="51">
        <v>1</v>
      </c>
      <c r="S37" s="51">
        <v>1</v>
      </c>
      <c r="T37" s="51">
        <v>1</v>
      </c>
      <c r="U37" s="51">
        <v>1</v>
      </c>
      <c r="V37" s="51">
        <v>1</v>
      </c>
      <c r="W37" s="51">
        <v>1</v>
      </c>
      <c r="X37" s="51"/>
      <c r="Y37" s="51"/>
      <c r="Z37" s="51"/>
      <c r="AA37" s="51"/>
      <c r="AB37" s="51"/>
      <c r="AC37" s="52"/>
    </row>
    <row r="38" spans="1:29" x14ac:dyDescent="0.2">
      <c r="A38" s="45" t="s">
        <v>123</v>
      </c>
      <c r="B38" s="40"/>
      <c r="C38" s="33"/>
      <c r="D38" s="33">
        <v>14</v>
      </c>
      <c r="E38" s="33">
        <v>22</v>
      </c>
      <c r="F38" s="53">
        <v>8</v>
      </c>
      <c r="G38" s="37">
        <f t="shared" si="0"/>
        <v>7</v>
      </c>
      <c r="H38" s="50"/>
      <c r="I38" s="51"/>
      <c r="J38" s="51"/>
      <c r="K38" s="51"/>
      <c r="L38" s="51"/>
      <c r="M38" s="51"/>
      <c r="N38" s="51"/>
      <c r="O38" s="51"/>
      <c r="P38" s="51"/>
      <c r="Q38" s="51"/>
      <c r="R38" s="51"/>
      <c r="S38" s="51"/>
      <c r="T38" s="51"/>
      <c r="U38" s="51"/>
      <c r="V38" s="51">
        <v>1</v>
      </c>
      <c r="W38" s="51"/>
      <c r="X38" s="51">
        <v>1</v>
      </c>
      <c r="Y38" s="51">
        <v>1</v>
      </c>
      <c r="Z38" s="51">
        <v>1</v>
      </c>
      <c r="AA38" s="51">
        <v>1</v>
      </c>
      <c r="AB38" s="51">
        <v>1</v>
      </c>
      <c r="AC38" s="52">
        <v>1</v>
      </c>
    </row>
    <row r="39" spans="1:29" x14ac:dyDescent="0.2">
      <c r="A39" s="45" t="s">
        <v>38</v>
      </c>
      <c r="B39" s="40">
        <v>5</v>
      </c>
      <c r="C39" s="33">
        <v>19</v>
      </c>
      <c r="D39" s="33"/>
      <c r="E39" s="33"/>
      <c r="F39" s="55">
        <v>12</v>
      </c>
      <c r="G39" s="37">
        <f t="shared" si="0"/>
        <v>13</v>
      </c>
      <c r="H39" s="50"/>
      <c r="I39" s="51"/>
      <c r="J39" s="51"/>
      <c r="K39" s="51"/>
      <c r="L39" s="51"/>
      <c r="M39" s="51"/>
      <c r="N39" s="51">
        <v>1</v>
      </c>
      <c r="O39" s="51">
        <v>1</v>
      </c>
      <c r="P39" s="51">
        <v>1</v>
      </c>
      <c r="Q39" s="51">
        <v>1</v>
      </c>
      <c r="R39" s="51">
        <v>1</v>
      </c>
      <c r="S39" s="51">
        <v>1</v>
      </c>
      <c r="T39" s="51">
        <v>1</v>
      </c>
      <c r="U39" s="51">
        <v>1</v>
      </c>
      <c r="V39" s="51">
        <v>1</v>
      </c>
      <c r="W39" s="51">
        <v>1</v>
      </c>
      <c r="X39" s="51">
        <v>1</v>
      </c>
      <c r="Y39" s="51">
        <v>1</v>
      </c>
      <c r="Z39" s="51">
        <v>1</v>
      </c>
      <c r="AA39" s="51"/>
      <c r="AB39" s="51"/>
      <c r="AC39" s="52"/>
    </row>
    <row r="40" spans="1:29" x14ac:dyDescent="0.2">
      <c r="A40" s="45" t="s">
        <v>124</v>
      </c>
      <c r="B40" s="40"/>
      <c r="C40" s="33"/>
      <c r="D40" s="33">
        <v>16</v>
      </c>
      <c r="E40" s="33">
        <v>22</v>
      </c>
      <c r="F40" s="53">
        <v>3</v>
      </c>
      <c r="G40" s="37">
        <f t="shared" si="0"/>
        <v>2.5</v>
      </c>
      <c r="H40" s="50"/>
      <c r="I40" s="51">
        <v>1</v>
      </c>
      <c r="J40" s="51"/>
      <c r="K40" s="51">
        <v>0.5</v>
      </c>
      <c r="L40" s="51"/>
      <c r="M40" s="51"/>
      <c r="N40" s="51"/>
      <c r="O40" s="51"/>
      <c r="P40" s="51"/>
      <c r="Q40" s="51"/>
      <c r="R40" s="51"/>
      <c r="S40" s="51"/>
      <c r="T40" s="51"/>
      <c r="U40" s="51"/>
      <c r="V40" s="51"/>
      <c r="W40" s="51"/>
      <c r="X40" s="51"/>
      <c r="Y40" s="51">
        <v>1</v>
      </c>
      <c r="Z40" s="51"/>
      <c r="AA40" s="51"/>
      <c r="AB40" s="51"/>
      <c r="AC40" s="52"/>
    </row>
    <row r="41" spans="1:29" x14ac:dyDescent="0.2">
      <c r="A41" s="46" t="s">
        <v>51</v>
      </c>
      <c r="B41" s="40">
        <v>9</v>
      </c>
      <c r="C41" s="33">
        <v>12</v>
      </c>
      <c r="D41" s="33"/>
      <c r="E41" s="35"/>
      <c r="F41" s="53">
        <v>2</v>
      </c>
      <c r="G41" s="37">
        <f t="shared" si="0"/>
        <v>2</v>
      </c>
      <c r="H41" s="50"/>
      <c r="I41" s="51"/>
      <c r="J41" s="51"/>
      <c r="K41" s="51"/>
      <c r="L41" s="51"/>
      <c r="M41" s="51"/>
      <c r="N41" s="51"/>
      <c r="O41" s="51"/>
      <c r="P41" s="51"/>
      <c r="Q41" s="51"/>
      <c r="R41" s="51">
        <v>1</v>
      </c>
      <c r="S41" s="51"/>
      <c r="T41" s="51"/>
      <c r="U41" s="51">
        <v>1</v>
      </c>
      <c r="V41" s="51"/>
      <c r="W41" s="51"/>
      <c r="X41" s="51"/>
      <c r="Y41" s="51"/>
      <c r="Z41" s="51"/>
      <c r="AA41" s="51"/>
      <c r="AB41" s="51"/>
      <c r="AC41" s="52"/>
    </row>
    <row r="42" spans="1:29" x14ac:dyDescent="0.2">
      <c r="B42" s="40"/>
      <c r="C42" s="33"/>
      <c r="D42" s="33"/>
      <c r="E42" s="42"/>
      <c r="H42" s="50"/>
      <c r="I42" s="51"/>
      <c r="J42" s="51"/>
      <c r="K42" s="51"/>
      <c r="L42" s="51"/>
      <c r="M42" s="51"/>
      <c r="N42" s="51"/>
      <c r="O42" s="51"/>
      <c r="P42" s="51"/>
      <c r="Q42" s="51"/>
      <c r="R42" s="51"/>
      <c r="S42" s="51"/>
      <c r="T42" s="51"/>
      <c r="U42" s="51"/>
      <c r="V42" s="51"/>
      <c r="W42" s="51"/>
      <c r="X42" s="51"/>
      <c r="Y42" s="51"/>
      <c r="Z42" s="51"/>
      <c r="AA42" s="51"/>
      <c r="AB42" s="51"/>
      <c r="AC42" s="52"/>
    </row>
    <row r="43" spans="1:29" x14ac:dyDescent="0.2">
      <c r="B43" s="40"/>
      <c r="C43" s="33"/>
    </row>
    <row r="44" spans="1:29" x14ac:dyDescent="0.2">
      <c r="B44" s="40"/>
      <c r="C44" s="33"/>
    </row>
    <row r="45" spans="1:29" x14ac:dyDescent="0.2">
      <c r="C45" s="33"/>
    </row>
    <row r="46" spans="1:29" x14ac:dyDescent="0.2">
      <c r="C46" s="33"/>
    </row>
    <row r="47" spans="1:29" x14ac:dyDescent="0.2">
      <c r="C47" s="33"/>
    </row>
  </sheetData>
  <mergeCells count="2">
    <mergeCell ref="H2:AC2"/>
    <mergeCell ref="A1:AC1"/>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5804B-A060-E64F-BAF8-81F09B5BBF35}">
  <sheetPr codeName="Sheet4"/>
  <dimension ref="A1:AM343"/>
  <sheetViews>
    <sheetView zoomScale="110" zoomScaleNormal="110" workbookViewId="0">
      <pane xSplit="3" ySplit="5" topLeftCell="Y6" activePane="bottomRight" state="frozen"/>
      <selection activeCell="H37" sqref="H37"/>
      <selection pane="topRight" activeCell="H37" sqref="H37"/>
      <selection pane="bottomLeft" activeCell="H37" sqref="H37"/>
      <selection pane="bottomRight" activeCell="AO30" sqref="AO29:AO30"/>
    </sheetView>
  </sheetViews>
  <sheetFormatPr baseColWidth="10" defaultColWidth="14.5" defaultRowHeight="16" x14ac:dyDescent="0.2"/>
  <cols>
    <col min="1" max="1" width="6.33203125" style="57" customWidth="1"/>
    <col min="2" max="2" width="10" style="57" bestFit="1" customWidth="1"/>
    <col min="3" max="3" width="16.33203125" style="57" customWidth="1"/>
    <col min="4" max="4" width="11" style="57" customWidth="1"/>
    <col min="5" max="5" width="7.33203125" style="57" customWidth="1"/>
    <col min="6" max="6" width="9.6640625" style="61" customWidth="1"/>
    <col min="7" max="7" width="10.83203125" style="57" customWidth="1"/>
    <col min="8" max="8" width="10" style="57" customWidth="1"/>
    <col min="9" max="9" width="5.6640625" style="57" customWidth="1"/>
    <col min="10" max="10" width="9" style="62" customWidth="1"/>
    <col min="11" max="11" width="9.83203125" style="63" customWidth="1"/>
    <col min="12" max="12" width="8.1640625" customWidth="1"/>
    <col min="13" max="13" width="8" style="57" customWidth="1"/>
    <col min="14" max="14" width="8.5" style="61" customWidth="1"/>
    <col min="15" max="15" width="7" style="57" customWidth="1"/>
    <col min="16" max="16" width="8.33203125" style="63" customWidth="1"/>
    <col min="17" max="17" width="8.33203125" style="61" customWidth="1"/>
    <col min="18" max="18" width="8.83203125" style="63" customWidth="1"/>
    <col min="19" max="19" width="6.5" style="57" customWidth="1"/>
    <col min="20" max="20" width="8.33203125" style="63" customWidth="1"/>
    <col min="21" max="21" width="7" style="57" customWidth="1"/>
    <col min="22" max="22" width="9.5" style="63" customWidth="1"/>
    <col min="23" max="23" width="10.83203125" style="57" customWidth="1"/>
    <col min="24" max="24" width="11.6640625" style="57" customWidth="1"/>
    <col min="25" max="25" width="9.6640625" style="63" customWidth="1"/>
    <col min="26" max="26" width="14.5" style="57" bestFit="1" customWidth="1"/>
    <col min="27" max="27" width="17.6640625" style="57" customWidth="1"/>
    <col min="28" max="28" width="6.6640625" style="57" customWidth="1"/>
    <col min="29" max="29" width="10" style="63" customWidth="1"/>
    <col min="30" max="30" width="12.1640625" style="57" customWidth="1"/>
    <col min="31" max="31" width="11" style="57" customWidth="1"/>
    <col min="32" max="32" width="10.33203125" style="57" customWidth="1"/>
    <col min="33" max="35" width="11.83203125" style="63" customWidth="1"/>
    <col min="36" max="36" width="14.5" style="77" bestFit="1" customWidth="1"/>
    <col min="37" max="37" width="52.83203125" style="57" bestFit="1" customWidth="1"/>
    <col min="38" max="16384" width="14.5" style="57"/>
  </cols>
  <sheetData>
    <row r="1" spans="1:39" s="329" customFormat="1" ht="17" thickBot="1" x14ac:dyDescent="0.25">
      <c r="A1" s="395" t="s">
        <v>364</v>
      </c>
      <c r="B1" s="395"/>
      <c r="C1" s="395"/>
      <c r="E1" s="330"/>
      <c r="F1" s="331"/>
      <c r="G1" s="330"/>
      <c r="J1" s="332"/>
      <c r="K1" s="332"/>
      <c r="N1" s="331"/>
      <c r="Q1" s="331"/>
      <c r="AC1" s="330"/>
      <c r="AD1" s="330"/>
      <c r="AE1" s="330"/>
      <c r="AF1" s="333"/>
      <c r="AG1" s="334"/>
      <c r="AH1" s="334"/>
      <c r="AI1" s="335"/>
      <c r="AJ1" s="330"/>
      <c r="AK1" s="335"/>
    </row>
    <row r="2" spans="1:39" ht="17" x14ac:dyDescent="0.2">
      <c r="A2" s="101" t="s">
        <v>365</v>
      </c>
      <c r="B2" s="336">
        <v>2021</v>
      </c>
      <c r="C2" s="336"/>
      <c r="D2" s="337"/>
      <c r="E2" s="337"/>
      <c r="F2" s="338"/>
      <c r="G2" s="337"/>
      <c r="H2" s="77"/>
      <c r="I2" s="77"/>
      <c r="J2" s="339"/>
      <c r="K2" s="77"/>
      <c r="L2" s="340"/>
      <c r="M2" s="77"/>
      <c r="N2" s="338"/>
      <c r="O2" s="77"/>
      <c r="P2" s="77"/>
      <c r="Q2" s="338"/>
      <c r="R2" s="77"/>
      <c r="S2" s="77"/>
      <c r="T2" s="77"/>
      <c r="U2" s="77"/>
      <c r="V2" s="77"/>
      <c r="W2" s="77"/>
      <c r="X2" s="77"/>
      <c r="Y2" s="77"/>
      <c r="Z2" s="77"/>
      <c r="AA2" s="77"/>
      <c r="AB2" s="77"/>
      <c r="AC2" s="337"/>
      <c r="AD2" s="337"/>
      <c r="AE2" s="337"/>
      <c r="AF2" s="341"/>
      <c r="AG2" s="342"/>
      <c r="AH2" s="342"/>
      <c r="AI2" s="343"/>
      <c r="AJ2" s="337"/>
      <c r="AK2" s="343"/>
      <c r="AL2" s="77"/>
      <c r="AM2" s="77"/>
    </row>
    <row r="3" spans="1:39" s="107" customFormat="1" ht="86" thickBot="1" x14ac:dyDescent="0.25">
      <c r="A3" s="101" t="s">
        <v>363</v>
      </c>
      <c r="B3" s="101" t="s">
        <v>362</v>
      </c>
      <c r="C3" s="105" t="s">
        <v>83</v>
      </c>
      <c r="D3" s="101" t="s">
        <v>360</v>
      </c>
      <c r="E3" s="101" t="s">
        <v>361</v>
      </c>
      <c r="F3" s="99" t="s">
        <v>346</v>
      </c>
      <c r="G3" s="101" t="s">
        <v>347</v>
      </c>
      <c r="H3" s="101" t="s">
        <v>348</v>
      </c>
      <c r="I3" s="101" t="s">
        <v>4</v>
      </c>
      <c r="J3" s="112" t="s">
        <v>349</v>
      </c>
      <c r="K3" s="100" t="s">
        <v>350</v>
      </c>
      <c r="L3" s="100" t="s">
        <v>381</v>
      </c>
      <c r="M3" s="101" t="s">
        <v>351</v>
      </c>
      <c r="N3" s="99" t="s">
        <v>352</v>
      </c>
      <c r="O3" s="101" t="s">
        <v>353</v>
      </c>
      <c r="P3" s="101" t="s">
        <v>354</v>
      </c>
      <c r="Q3" s="99" t="s">
        <v>355</v>
      </c>
      <c r="R3" s="102" t="s">
        <v>357</v>
      </c>
      <c r="S3" s="101" t="s">
        <v>358</v>
      </c>
      <c r="T3" s="100" t="s">
        <v>359</v>
      </c>
      <c r="U3" s="101" t="s">
        <v>378</v>
      </c>
      <c r="V3" s="101" t="s">
        <v>377</v>
      </c>
      <c r="W3" s="105" t="s">
        <v>84</v>
      </c>
      <c r="X3" s="101" t="s">
        <v>376</v>
      </c>
      <c r="Y3" s="101" t="s">
        <v>375</v>
      </c>
      <c r="Z3" s="101" t="s">
        <v>85</v>
      </c>
      <c r="AA3" s="101" t="s">
        <v>367</v>
      </c>
      <c r="AB3" s="105" t="s">
        <v>86</v>
      </c>
      <c r="AC3" s="101" t="s">
        <v>368</v>
      </c>
      <c r="AD3" s="103" t="s">
        <v>370</v>
      </c>
      <c r="AE3" s="103" t="s">
        <v>369</v>
      </c>
      <c r="AF3" s="101" t="s">
        <v>371</v>
      </c>
      <c r="AG3" s="103" t="s">
        <v>372</v>
      </c>
      <c r="AH3" s="103" t="s">
        <v>373</v>
      </c>
      <c r="AI3" s="104" t="s">
        <v>374</v>
      </c>
      <c r="AJ3" s="106" t="s">
        <v>356</v>
      </c>
      <c r="AK3" s="105" t="s">
        <v>87</v>
      </c>
    </row>
    <row r="4" spans="1:39" ht="101" customHeight="1" thickBot="1" x14ac:dyDescent="0.25">
      <c r="A4" s="392" t="s">
        <v>326</v>
      </c>
      <c r="B4" s="393"/>
      <c r="C4" s="394"/>
      <c r="D4" s="337"/>
      <c r="E4" s="337"/>
      <c r="F4" s="96">
        <v>300</v>
      </c>
      <c r="G4" s="97" t="s">
        <v>331</v>
      </c>
      <c r="H4" s="97" t="s">
        <v>330</v>
      </c>
      <c r="I4" s="358"/>
      <c r="J4" s="114">
        <v>275</v>
      </c>
      <c r="K4" s="357"/>
      <c r="L4" s="340"/>
      <c r="M4" s="77"/>
      <c r="N4" s="97" t="s">
        <v>332</v>
      </c>
      <c r="O4" s="97" t="s">
        <v>334</v>
      </c>
      <c r="P4" s="97" t="s">
        <v>333</v>
      </c>
      <c r="Q4" s="97" t="s">
        <v>333</v>
      </c>
      <c r="R4" s="97" t="s">
        <v>333</v>
      </c>
      <c r="S4" s="337"/>
      <c r="T4" s="97" t="s">
        <v>335</v>
      </c>
      <c r="U4" s="97" t="s">
        <v>496</v>
      </c>
      <c r="V4" s="97" t="s">
        <v>335</v>
      </c>
      <c r="W4" s="337"/>
      <c r="X4" s="359" t="s">
        <v>246</v>
      </c>
      <c r="Y4" s="65"/>
      <c r="Z4" s="97" t="s">
        <v>343</v>
      </c>
      <c r="AA4" s="97" t="s">
        <v>340</v>
      </c>
      <c r="AB4" s="97" t="s">
        <v>497</v>
      </c>
      <c r="AC4" s="97" t="s">
        <v>89</v>
      </c>
      <c r="AD4" s="116" t="s">
        <v>90</v>
      </c>
      <c r="AE4" s="98" t="s">
        <v>91</v>
      </c>
      <c r="AF4" s="97" t="s">
        <v>338</v>
      </c>
      <c r="AG4" s="97" t="s">
        <v>339</v>
      </c>
      <c r="AH4" s="97" t="s">
        <v>498</v>
      </c>
      <c r="AI4" s="97" t="s">
        <v>499</v>
      </c>
      <c r="AJ4" s="97" t="s">
        <v>337</v>
      </c>
      <c r="AK4" s="97" t="s">
        <v>345</v>
      </c>
    </row>
    <row r="5" spans="1:39" s="70" customFormat="1" ht="21.75" customHeight="1" thickBot="1" x14ac:dyDescent="0.25">
      <c r="A5" s="329"/>
      <c r="B5" s="329"/>
      <c r="C5" s="329"/>
      <c r="D5" s="331"/>
      <c r="E5" s="344"/>
      <c r="F5" s="59" t="s">
        <v>336</v>
      </c>
      <c r="G5" s="353"/>
      <c r="H5" s="344"/>
      <c r="I5" s="354"/>
      <c r="J5" s="115" t="s">
        <v>380</v>
      </c>
      <c r="K5" s="113"/>
      <c r="L5" s="329"/>
      <c r="M5" s="329"/>
      <c r="N5" s="71"/>
      <c r="O5" s="331"/>
      <c r="P5" s="71"/>
      <c r="Q5" s="72"/>
      <c r="R5" s="71"/>
      <c r="S5" s="330"/>
      <c r="T5" s="74"/>
      <c r="U5" s="330"/>
      <c r="V5" s="75"/>
      <c r="W5" s="330"/>
      <c r="X5" s="360"/>
      <c r="Y5" s="75"/>
      <c r="Z5" s="360"/>
      <c r="AA5" s="360"/>
      <c r="AB5" s="330"/>
      <c r="AC5" s="76"/>
      <c r="AD5" s="58"/>
      <c r="AE5" s="58"/>
      <c r="AF5" s="58"/>
      <c r="AJ5" s="73"/>
      <c r="AK5" s="60" t="s">
        <v>88</v>
      </c>
    </row>
    <row r="6" spans="1:39" s="83" customFormat="1" x14ac:dyDescent="0.2">
      <c r="A6" s="345">
        <v>8</v>
      </c>
      <c r="B6" s="346">
        <v>44385</v>
      </c>
      <c r="C6" s="347" t="s">
        <v>32</v>
      </c>
      <c r="D6" s="345" t="s">
        <v>93</v>
      </c>
      <c r="E6" s="348">
        <v>9</v>
      </c>
      <c r="F6" s="78">
        <f>($F$4*12)/E6</f>
        <v>400</v>
      </c>
      <c r="G6" s="345">
        <v>0.75</v>
      </c>
      <c r="H6" s="347">
        <v>1</v>
      </c>
      <c r="I6" s="347" t="s">
        <v>11</v>
      </c>
      <c r="J6" s="79">
        <f>H6*$J$4</f>
        <v>275</v>
      </c>
      <c r="K6" s="80">
        <f>J6/G6</f>
        <v>366.66666666666669</v>
      </c>
      <c r="L6" s="345" t="s">
        <v>94</v>
      </c>
      <c r="M6" s="355">
        <v>2</v>
      </c>
      <c r="N6" s="81">
        <f>K6/$F$4</f>
        <v>1.2222222222222223</v>
      </c>
      <c r="O6" s="348">
        <v>1</v>
      </c>
      <c r="P6" s="109">
        <f>O6/M6</f>
        <v>0.5</v>
      </c>
      <c r="Q6" s="78">
        <f>O6*$F$4</f>
        <v>300</v>
      </c>
      <c r="R6" s="109">
        <f>O6*F6</f>
        <v>400</v>
      </c>
      <c r="S6" s="345">
        <v>128</v>
      </c>
      <c r="T6" s="84">
        <f>IF(ISBLANK(S6), "", ((R6+(R6*0.18))/S6))</f>
        <v>3.6875</v>
      </c>
      <c r="U6" s="345">
        <v>4</v>
      </c>
      <c r="V6" s="85">
        <f>IF(ISBLANK(U6), (R6*1.18),(U6*S6))</f>
        <v>512</v>
      </c>
      <c r="W6" s="345" t="s">
        <v>95</v>
      </c>
      <c r="X6" s="345">
        <v>8448</v>
      </c>
      <c r="Y6" s="109">
        <f>IF((V6-X6)&gt;0, V6-X6,0)</f>
        <v>0</v>
      </c>
      <c r="Z6" s="355" t="s">
        <v>342</v>
      </c>
      <c r="AA6" s="355"/>
      <c r="AB6" s="118">
        <v>68</v>
      </c>
      <c r="AC6" s="86">
        <f>B6-AB6</f>
        <v>44317</v>
      </c>
      <c r="AD6" s="117"/>
      <c r="AE6" s="117"/>
      <c r="AF6" s="345">
        <v>5</v>
      </c>
      <c r="AG6" s="86">
        <f>AI6-(AF6*7)</f>
        <v>44282</v>
      </c>
      <c r="AH6" s="86"/>
      <c r="AI6" s="86">
        <f>AC6</f>
        <v>44317</v>
      </c>
      <c r="AJ6" s="82"/>
      <c r="AK6" s="345"/>
    </row>
    <row r="7" spans="1:39" s="110" customFormat="1" x14ac:dyDescent="0.2">
      <c r="A7" s="349">
        <v>7</v>
      </c>
      <c r="B7" s="350">
        <v>44378</v>
      </c>
      <c r="C7" s="351" t="s">
        <v>37</v>
      </c>
      <c r="D7" s="349" t="s">
        <v>96</v>
      </c>
      <c r="E7" s="352">
        <v>2</v>
      </c>
      <c r="F7" s="87">
        <f t="shared" ref="F7:F9" si="0">($F$4*12)/E7</f>
        <v>1800</v>
      </c>
      <c r="G7" s="349">
        <v>0.32</v>
      </c>
      <c r="H7" s="351">
        <v>2</v>
      </c>
      <c r="I7" s="351" t="s">
        <v>7</v>
      </c>
      <c r="J7" s="88">
        <f>H7*$J$4</f>
        <v>550</v>
      </c>
      <c r="K7" s="89">
        <f>J7/G7</f>
        <v>1718.75</v>
      </c>
      <c r="L7" s="349" t="s">
        <v>94</v>
      </c>
      <c r="M7" s="356">
        <v>2</v>
      </c>
      <c r="N7" s="90">
        <f t="shared" ref="N7:N9" si="1">K7/$F$4</f>
        <v>5.729166666666667</v>
      </c>
      <c r="O7" s="352">
        <v>6</v>
      </c>
      <c r="P7" s="111">
        <f>O7/M7</f>
        <v>3</v>
      </c>
      <c r="Q7" s="87">
        <f>O7*$F$4</f>
        <v>1800</v>
      </c>
      <c r="R7" s="111">
        <f>O7*F7</f>
        <v>10800</v>
      </c>
      <c r="S7" s="356"/>
      <c r="T7" s="92" t="str">
        <f>IF(ISBLANK(S7), "", ((R7+(R7*0.18))/S7))</f>
        <v/>
      </c>
      <c r="U7" s="349"/>
      <c r="V7" s="93">
        <f>IF(ISBLANK(U7), (R7*1.18),(U7*S7))</f>
        <v>12744</v>
      </c>
      <c r="W7" s="356" t="s">
        <v>99</v>
      </c>
      <c r="X7" s="356">
        <v>0</v>
      </c>
      <c r="Y7" s="111">
        <f t="shared" ref="Y7:Y9" si="2">IF((V7-X7)&gt;0, V7-X7,0)</f>
        <v>12744</v>
      </c>
      <c r="Z7" s="356" t="s">
        <v>100</v>
      </c>
      <c r="AA7" s="356" t="s">
        <v>341</v>
      </c>
      <c r="AB7" s="95">
        <v>56</v>
      </c>
      <c r="AC7" s="94">
        <f>B7-AB7</f>
        <v>44322</v>
      </c>
      <c r="AD7" s="108">
        <v>44311</v>
      </c>
      <c r="AE7" s="108">
        <v>44402</v>
      </c>
      <c r="AF7" s="349"/>
      <c r="AG7" s="94"/>
      <c r="AH7" s="94">
        <f>AC7-5</f>
        <v>44317</v>
      </c>
      <c r="AI7" s="94"/>
      <c r="AJ7" s="91"/>
      <c r="AK7" s="349" t="s">
        <v>379</v>
      </c>
    </row>
    <row r="8" spans="1:39" s="110" customFormat="1" x14ac:dyDescent="0.2">
      <c r="A8" s="349">
        <v>3</v>
      </c>
      <c r="B8" s="350">
        <v>44350</v>
      </c>
      <c r="C8" s="351" t="s">
        <v>25</v>
      </c>
      <c r="D8" s="349" t="s">
        <v>96</v>
      </c>
      <c r="E8" s="352">
        <v>0.6</v>
      </c>
      <c r="F8" s="87">
        <f t="shared" si="0"/>
        <v>6000</v>
      </c>
      <c r="G8" s="349">
        <v>0.45</v>
      </c>
      <c r="H8" s="351">
        <v>0.5</v>
      </c>
      <c r="I8" s="351" t="s">
        <v>7</v>
      </c>
      <c r="J8" s="88">
        <f>H8*$J$4</f>
        <v>137.5</v>
      </c>
      <c r="K8" s="89">
        <f>J8/G8</f>
        <v>305.55555555555554</v>
      </c>
      <c r="L8" s="349" t="s">
        <v>94</v>
      </c>
      <c r="M8" s="356">
        <v>2</v>
      </c>
      <c r="N8" s="90">
        <f t="shared" si="1"/>
        <v>1.0185185185185184</v>
      </c>
      <c r="O8" s="352">
        <v>1</v>
      </c>
      <c r="P8" s="111">
        <f>O8/M8</f>
        <v>0.5</v>
      </c>
      <c r="Q8" s="87">
        <f t="shared" ref="Q8:Q9" si="3">O8*$F$4</f>
        <v>300</v>
      </c>
      <c r="R8" s="111">
        <f>O8*F8</f>
        <v>6000</v>
      </c>
      <c r="S8" s="356"/>
      <c r="T8" s="92" t="str">
        <f t="shared" ref="T8:T9" si="4">IF(ISBLANK(S8), "", ((R8+(R8*0.18))/S8))</f>
        <v/>
      </c>
      <c r="U8" s="356"/>
      <c r="V8" s="93">
        <f>IF(ISBLANK(U8), (R8*1.18),(U8*S8))</f>
        <v>7080</v>
      </c>
      <c r="W8" s="356" t="s">
        <v>104</v>
      </c>
      <c r="X8" s="356">
        <v>10000</v>
      </c>
      <c r="Y8" s="111">
        <f t="shared" si="2"/>
        <v>0</v>
      </c>
      <c r="Z8" s="356" t="s">
        <v>342</v>
      </c>
      <c r="AA8" s="356"/>
      <c r="AB8" s="95">
        <v>28</v>
      </c>
      <c r="AC8" s="94">
        <f>B8-AB8</f>
        <v>44322</v>
      </c>
      <c r="AD8" s="108">
        <v>44280</v>
      </c>
      <c r="AE8" s="108">
        <v>44423</v>
      </c>
      <c r="AF8" s="356"/>
      <c r="AG8" s="94"/>
      <c r="AH8" s="94">
        <f>AC8</f>
        <v>44322</v>
      </c>
      <c r="AI8" s="94"/>
      <c r="AJ8" s="91"/>
      <c r="AK8" s="349"/>
    </row>
    <row r="9" spans="1:39" s="110" customFormat="1" x14ac:dyDescent="0.2">
      <c r="A9" s="349">
        <v>5</v>
      </c>
      <c r="B9" s="350">
        <v>44364</v>
      </c>
      <c r="C9" s="351" t="s">
        <v>25</v>
      </c>
      <c r="D9" s="349" t="s">
        <v>96</v>
      </c>
      <c r="E9" s="352">
        <v>0.6</v>
      </c>
      <c r="F9" s="87">
        <f t="shared" si="0"/>
        <v>6000</v>
      </c>
      <c r="G9" s="349">
        <v>0.45</v>
      </c>
      <c r="H9" s="351">
        <v>0.5</v>
      </c>
      <c r="I9" s="351" t="s">
        <v>7</v>
      </c>
      <c r="J9" s="88">
        <f>H9*$J$4</f>
        <v>137.5</v>
      </c>
      <c r="K9" s="89">
        <f>J9/G9</f>
        <v>305.55555555555554</v>
      </c>
      <c r="L9" s="349" t="s">
        <v>94</v>
      </c>
      <c r="M9" s="356">
        <v>2</v>
      </c>
      <c r="N9" s="90">
        <f t="shared" si="1"/>
        <v>1.0185185185185184</v>
      </c>
      <c r="O9" s="352">
        <v>1</v>
      </c>
      <c r="P9" s="111">
        <f>O9/M9</f>
        <v>0.5</v>
      </c>
      <c r="Q9" s="87">
        <f t="shared" si="3"/>
        <v>300</v>
      </c>
      <c r="R9" s="111">
        <f>O9*F9</f>
        <v>6000</v>
      </c>
      <c r="S9" s="356"/>
      <c r="T9" s="92" t="str">
        <f t="shared" si="4"/>
        <v/>
      </c>
      <c r="U9" s="356"/>
      <c r="V9" s="93">
        <f>IF(ISBLANK(U9), (R9*1.18),(U9*S9))</f>
        <v>7080</v>
      </c>
      <c r="W9" s="356" t="s">
        <v>104</v>
      </c>
      <c r="X9" s="356"/>
      <c r="Y9" s="111">
        <f t="shared" si="2"/>
        <v>7080</v>
      </c>
      <c r="Z9" s="356" t="s">
        <v>344</v>
      </c>
      <c r="AA9" s="356"/>
      <c r="AB9" s="95">
        <v>28</v>
      </c>
      <c r="AC9" s="94">
        <f>B9-AB9</f>
        <v>44336</v>
      </c>
      <c r="AD9" s="108">
        <v>44280</v>
      </c>
      <c r="AE9" s="108">
        <v>44423</v>
      </c>
      <c r="AF9" s="349"/>
      <c r="AG9" s="94"/>
      <c r="AH9" s="94" t="s">
        <v>254</v>
      </c>
      <c r="AI9" s="94"/>
      <c r="AJ9" s="91"/>
      <c r="AK9" s="349" t="s">
        <v>366</v>
      </c>
    </row>
    <row r="10" spans="1:39" x14ac:dyDescent="0.2">
      <c r="A10" s="77"/>
      <c r="B10" s="77"/>
      <c r="C10" s="77"/>
      <c r="D10" s="337"/>
      <c r="E10" s="77"/>
      <c r="G10" s="77"/>
      <c r="H10" s="77"/>
      <c r="I10" s="77"/>
      <c r="L10" s="340"/>
      <c r="M10" s="77"/>
      <c r="O10" s="77"/>
      <c r="S10" s="77"/>
      <c r="U10" s="77"/>
      <c r="W10" s="77"/>
      <c r="X10" s="77"/>
      <c r="Z10" s="77"/>
      <c r="AA10" s="77"/>
      <c r="AB10" s="77"/>
      <c r="AC10" s="65"/>
      <c r="AD10" s="66"/>
      <c r="AE10" s="66"/>
      <c r="AF10" s="341"/>
      <c r="AG10" s="68"/>
      <c r="AH10" s="68"/>
      <c r="AI10" s="69"/>
      <c r="AJ10" s="64"/>
      <c r="AK10" s="337"/>
    </row>
    <row r="11" spans="1:39" x14ac:dyDescent="0.2">
      <c r="A11" s="77"/>
      <c r="B11" s="77"/>
      <c r="C11" s="77"/>
      <c r="D11" s="337"/>
      <c r="E11" s="77"/>
      <c r="G11" s="77"/>
      <c r="H11" s="77"/>
      <c r="I11" s="77"/>
      <c r="L11" s="340"/>
      <c r="M11" s="77"/>
      <c r="O11" s="77"/>
      <c r="S11" s="77"/>
      <c r="U11" s="77"/>
      <c r="W11" s="77"/>
      <c r="X11" s="77"/>
      <c r="Z11" s="77"/>
      <c r="AA11" s="77"/>
      <c r="AB11" s="77"/>
      <c r="AC11" s="65"/>
      <c r="AD11" s="66"/>
      <c r="AE11" s="66"/>
      <c r="AF11" s="341"/>
      <c r="AG11" s="68"/>
      <c r="AH11" s="68"/>
      <c r="AI11" s="69"/>
      <c r="AJ11" s="64"/>
      <c r="AK11" s="337"/>
    </row>
    <row r="12" spans="1:39" x14ac:dyDescent="0.2">
      <c r="A12" s="77"/>
      <c r="B12" s="77"/>
      <c r="C12" s="77"/>
      <c r="D12" s="337"/>
      <c r="E12" s="77"/>
      <c r="G12" s="77"/>
      <c r="H12" s="77"/>
      <c r="I12" s="77"/>
      <c r="L12" s="340"/>
      <c r="M12" s="77"/>
      <c r="O12" s="77"/>
      <c r="S12" s="77"/>
      <c r="U12" s="77"/>
      <c r="W12" s="77"/>
      <c r="X12" s="77"/>
      <c r="Z12" s="77"/>
      <c r="AA12" s="77"/>
      <c r="AB12" s="77"/>
      <c r="AC12" s="65"/>
      <c r="AD12" s="66"/>
      <c r="AE12" s="66"/>
      <c r="AF12" s="341"/>
      <c r="AG12" s="68"/>
      <c r="AH12" s="68"/>
      <c r="AI12" s="69"/>
      <c r="AJ12" s="64"/>
      <c r="AK12" s="337"/>
    </row>
    <row r="13" spans="1:39" x14ac:dyDescent="0.2">
      <c r="A13" s="77"/>
      <c r="B13" s="77"/>
      <c r="C13" s="77"/>
      <c r="D13" s="337"/>
      <c r="E13" s="77"/>
      <c r="G13" s="77"/>
      <c r="H13" s="77"/>
      <c r="I13" s="77"/>
      <c r="L13" s="340"/>
      <c r="M13" s="77"/>
      <c r="O13" s="77"/>
      <c r="S13" s="77"/>
      <c r="U13" s="77"/>
      <c r="W13" s="77"/>
      <c r="X13" s="77"/>
      <c r="Z13" s="77"/>
      <c r="AA13" s="77"/>
      <c r="AB13" s="77"/>
      <c r="AC13" s="65"/>
      <c r="AD13" s="66"/>
      <c r="AE13" s="66"/>
      <c r="AF13" s="341"/>
      <c r="AG13" s="68"/>
      <c r="AH13" s="68"/>
      <c r="AI13" s="69"/>
      <c r="AJ13" s="64"/>
      <c r="AK13" s="337"/>
    </row>
    <row r="14" spans="1:39" x14ac:dyDescent="0.2">
      <c r="A14" s="77"/>
      <c r="B14" s="77"/>
      <c r="C14" s="77"/>
      <c r="D14" s="337"/>
      <c r="E14" s="77"/>
      <c r="G14" s="77"/>
      <c r="H14" s="77"/>
      <c r="I14" s="77"/>
      <c r="L14" s="340"/>
      <c r="M14" s="77"/>
      <c r="O14" s="77"/>
      <c r="S14" s="77"/>
      <c r="U14" s="77"/>
      <c r="W14" s="77"/>
      <c r="X14" s="77"/>
      <c r="Z14" s="77"/>
      <c r="AA14" s="77"/>
      <c r="AB14" s="77"/>
      <c r="AC14" s="65"/>
      <c r="AD14" s="66"/>
      <c r="AE14" s="66"/>
      <c r="AF14" s="341"/>
      <c r="AG14" s="68"/>
      <c r="AH14" s="68"/>
      <c r="AI14" s="69"/>
      <c r="AJ14" s="64"/>
      <c r="AK14" s="337"/>
    </row>
    <row r="15" spans="1:39" x14ac:dyDescent="0.2">
      <c r="A15" s="77"/>
      <c r="B15" s="77"/>
      <c r="C15" s="77"/>
      <c r="D15" s="337"/>
      <c r="E15" s="77"/>
      <c r="G15" s="77"/>
      <c r="H15" s="77"/>
      <c r="I15" s="77"/>
      <c r="L15" s="340"/>
      <c r="M15" s="77"/>
      <c r="O15" s="77"/>
      <c r="S15" s="77"/>
      <c r="U15" s="77"/>
      <c r="W15" s="77"/>
      <c r="X15" s="77"/>
      <c r="Z15" s="77"/>
      <c r="AA15" s="77"/>
      <c r="AB15" s="77"/>
      <c r="AC15" s="65"/>
      <c r="AD15" s="66"/>
      <c r="AE15" s="66"/>
      <c r="AF15" s="341"/>
      <c r="AG15" s="68"/>
      <c r="AH15" s="68"/>
      <c r="AI15" s="69"/>
      <c r="AJ15" s="64"/>
      <c r="AK15" s="337"/>
    </row>
    <row r="16" spans="1:39" x14ac:dyDescent="0.2">
      <c r="A16" s="77"/>
      <c r="B16" s="77"/>
      <c r="C16" s="77"/>
      <c r="D16" s="337"/>
      <c r="E16" s="77"/>
      <c r="G16" s="77"/>
      <c r="H16" s="77"/>
      <c r="I16" s="77"/>
      <c r="L16" s="340"/>
      <c r="M16" s="77"/>
      <c r="O16" s="77"/>
      <c r="S16" s="77"/>
      <c r="U16" s="77"/>
      <c r="W16" s="77"/>
      <c r="X16" s="77"/>
      <c r="Z16" s="77"/>
      <c r="AA16" s="77"/>
      <c r="AB16" s="77"/>
      <c r="AC16" s="65"/>
      <c r="AD16" s="66"/>
      <c r="AE16" s="66"/>
      <c r="AF16" s="341"/>
      <c r="AG16" s="68"/>
      <c r="AH16" s="68"/>
      <c r="AI16" s="69"/>
      <c r="AJ16" s="64"/>
      <c r="AK16" s="337"/>
    </row>
    <row r="17" spans="1:37" x14ac:dyDescent="0.2">
      <c r="A17" s="77"/>
      <c r="B17" s="77"/>
      <c r="C17" s="77"/>
      <c r="D17" s="337"/>
      <c r="E17" s="77"/>
      <c r="G17" s="77"/>
      <c r="H17" s="77"/>
      <c r="I17" s="77"/>
      <c r="L17" s="340"/>
      <c r="M17" s="77"/>
      <c r="O17" s="77"/>
      <c r="S17" s="77"/>
      <c r="U17" s="77"/>
      <c r="W17" s="77"/>
      <c r="X17" s="77"/>
      <c r="Z17" s="77"/>
      <c r="AA17" s="77"/>
      <c r="AB17" s="77"/>
      <c r="AC17" s="65"/>
      <c r="AD17" s="66"/>
      <c r="AE17" s="66"/>
      <c r="AF17" s="341"/>
      <c r="AG17" s="68"/>
      <c r="AH17" s="68"/>
      <c r="AI17" s="69"/>
      <c r="AJ17" s="64"/>
      <c r="AK17" s="337"/>
    </row>
    <row r="18" spans="1:37" x14ac:dyDescent="0.2">
      <c r="A18" s="77"/>
      <c r="B18" s="77"/>
      <c r="C18" s="77"/>
      <c r="D18" s="337"/>
      <c r="E18" s="77"/>
      <c r="G18" s="77"/>
      <c r="H18" s="77"/>
      <c r="I18" s="77"/>
      <c r="L18" s="340"/>
      <c r="M18" s="77"/>
      <c r="O18" s="77"/>
      <c r="S18" s="77"/>
      <c r="U18" s="77"/>
      <c r="W18" s="77"/>
      <c r="X18" s="77"/>
      <c r="Z18" s="77"/>
      <c r="AA18" s="77"/>
      <c r="AB18" s="77"/>
      <c r="AC18" s="65"/>
      <c r="AD18" s="66"/>
      <c r="AE18" s="66"/>
      <c r="AF18" s="341"/>
      <c r="AG18" s="68"/>
      <c r="AH18" s="68"/>
      <c r="AI18" s="69"/>
      <c r="AJ18" s="64"/>
      <c r="AK18" s="337"/>
    </row>
    <row r="19" spans="1:37" x14ac:dyDescent="0.2">
      <c r="A19" s="77"/>
      <c r="B19" s="77"/>
      <c r="C19" s="77"/>
      <c r="D19" s="337"/>
      <c r="E19" s="77"/>
      <c r="G19" s="77"/>
      <c r="H19" s="77"/>
      <c r="I19" s="77"/>
      <c r="L19" s="340"/>
      <c r="M19" s="77"/>
      <c r="O19" s="77"/>
      <c r="S19" s="77"/>
      <c r="U19" s="77"/>
      <c r="W19" s="77"/>
      <c r="X19" s="77"/>
      <c r="Z19" s="77"/>
      <c r="AA19" s="77"/>
      <c r="AB19" s="77"/>
      <c r="AC19" s="65"/>
      <c r="AD19" s="66"/>
      <c r="AE19" s="66"/>
      <c r="AF19" s="341"/>
      <c r="AG19" s="68"/>
      <c r="AH19" s="68"/>
      <c r="AI19" s="69"/>
      <c r="AJ19" s="64"/>
      <c r="AK19" s="337"/>
    </row>
    <row r="20" spans="1:37" x14ac:dyDescent="0.2">
      <c r="A20" s="77"/>
      <c r="B20" s="77"/>
      <c r="C20" s="77"/>
      <c r="D20" s="337"/>
      <c r="E20" s="77"/>
      <c r="G20" s="77"/>
      <c r="H20" s="77"/>
      <c r="I20" s="77"/>
      <c r="L20" s="340"/>
      <c r="M20" s="77"/>
      <c r="O20" s="77"/>
      <c r="S20" s="77"/>
      <c r="U20" s="77"/>
      <c r="W20" s="77"/>
      <c r="X20" s="77"/>
      <c r="Z20" s="77"/>
      <c r="AA20" s="77"/>
      <c r="AB20" s="77"/>
      <c r="AC20" s="65"/>
      <c r="AD20" s="66"/>
      <c r="AE20" s="66"/>
      <c r="AF20" s="341"/>
      <c r="AG20" s="68"/>
      <c r="AH20" s="68"/>
      <c r="AI20" s="69"/>
      <c r="AJ20" s="64"/>
      <c r="AK20" s="337"/>
    </row>
    <row r="21" spans="1:37" x14ac:dyDescent="0.2">
      <c r="A21" s="77"/>
      <c r="B21" s="77"/>
      <c r="C21" s="77"/>
      <c r="D21" s="337"/>
      <c r="E21" s="77"/>
      <c r="G21" s="77"/>
      <c r="H21" s="77"/>
      <c r="I21" s="77"/>
      <c r="L21" s="340"/>
      <c r="M21" s="77"/>
      <c r="O21" s="77"/>
      <c r="S21" s="77"/>
      <c r="U21" s="77"/>
      <c r="W21" s="77"/>
      <c r="X21" s="77"/>
      <c r="Z21" s="77"/>
      <c r="AA21" s="77"/>
      <c r="AB21" s="77"/>
      <c r="AC21" s="65"/>
      <c r="AD21" s="66"/>
      <c r="AE21" s="66"/>
      <c r="AF21" s="341"/>
      <c r="AG21" s="68"/>
      <c r="AH21" s="68"/>
      <c r="AI21" s="69"/>
      <c r="AJ21" s="64"/>
      <c r="AK21" s="337"/>
    </row>
    <row r="22" spans="1:37" x14ac:dyDescent="0.2">
      <c r="A22" s="77"/>
      <c r="B22" s="77"/>
      <c r="C22" s="77"/>
      <c r="D22" s="337"/>
      <c r="E22" s="77"/>
      <c r="G22" s="77"/>
      <c r="H22" s="77"/>
      <c r="I22" s="77"/>
      <c r="L22" s="340"/>
      <c r="M22" s="77"/>
      <c r="O22" s="77"/>
      <c r="S22" s="77"/>
      <c r="U22" s="77"/>
      <c r="W22" s="77"/>
      <c r="X22" s="77"/>
      <c r="Z22" s="77"/>
      <c r="AA22" s="77"/>
      <c r="AB22" s="77"/>
      <c r="AC22" s="65"/>
      <c r="AD22" s="66"/>
      <c r="AE22" s="66"/>
      <c r="AF22" s="341"/>
      <c r="AG22" s="68"/>
      <c r="AH22" s="68"/>
      <c r="AI22" s="69"/>
      <c r="AJ22" s="64"/>
      <c r="AK22" s="337"/>
    </row>
    <row r="23" spans="1:37" x14ac:dyDescent="0.2">
      <c r="A23" s="77"/>
      <c r="B23" s="77"/>
      <c r="C23" s="77"/>
      <c r="D23" s="337"/>
      <c r="E23" s="77"/>
      <c r="G23" s="77"/>
      <c r="H23" s="77"/>
      <c r="I23" s="77"/>
      <c r="L23" s="340"/>
      <c r="M23" s="77"/>
      <c r="O23" s="77"/>
      <c r="S23" s="77"/>
      <c r="U23" s="77"/>
      <c r="W23" s="77"/>
      <c r="X23" s="77"/>
      <c r="Z23" s="77"/>
      <c r="AA23" s="77"/>
      <c r="AB23" s="77"/>
      <c r="AC23" s="65"/>
      <c r="AD23" s="66"/>
      <c r="AE23" s="66"/>
      <c r="AF23" s="341"/>
      <c r="AG23" s="68"/>
      <c r="AH23" s="68"/>
      <c r="AI23" s="69"/>
      <c r="AJ23" s="64"/>
      <c r="AK23" s="337"/>
    </row>
    <row r="24" spans="1:37" x14ac:dyDescent="0.2">
      <c r="A24" s="77"/>
      <c r="B24" s="77"/>
      <c r="C24" s="77"/>
      <c r="D24" s="337"/>
      <c r="E24" s="77"/>
      <c r="G24" s="77"/>
      <c r="H24" s="77"/>
      <c r="I24" s="77"/>
      <c r="L24" s="340"/>
      <c r="M24" s="77"/>
      <c r="O24" s="77"/>
      <c r="S24" s="77"/>
      <c r="U24" s="77"/>
      <c r="W24" s="77"/>
      <c r="X24" s="77"/>
      <c r="Z24" s="77"/>
      <c r="AA24" s="77"/>
      <c r="AB24" s="77"/>
      <c r="AC24" s="65"/>
      <c r="AD24" s="66"/>
      <c r="AE24" s="66"/>
      <c r="AF24" s="341"/>
      <c r="AG24" s="68"/>
      <c r="AH24" s="68"/>
      <c r="AI24" s="69"/>
      <c r="AJ24" s="64"/>
      <c r="AK24" s="337"/>
    </row>
    <row r="25" spans="1:37" x14ac:dyDescent="0.2">
      <c r="A25" s="77"/>
      <c r="B25" s="77"/>
      <c r="C25" s="77"/>
      <c r="D25" s="337"/>
      <c r="E25" s="77"/>
      <c r="G25" s="77"/>
      <c r="H25" s="77"/>
      <c r="I25" s="77"/>
      <c r="L25" s="340"/>
      <c r="M25" s="77"/>
      <c r="O25" s="77"/>
      <c r="S25" s="77"/>
      <c r="U25" s="77"/>
      <c r="W25" s="77"/>
      <c r="X25" s="77"/>
      <c r="Z25" s="77"/>
      <c r="AA25" s="77"/>
      <c r="AB25" s="77"/>
      <c r="AC25" s="65"/>
      <c r="AD25" s="66"/>
      <c r="AE25" s="66"/>
      <c r="AF25" s="341"/>
      <c r="AG25" s="68"/>
      <c r="AH25" s="68"/>
      <c r="AI25" s="69"/>
      <c r="AJ25" s="64"/>
      <c r="AK25" s="337"/>
    </row>
    <row r="26" spans="1:37" x14ac:dyDescent="0.2">
      <c r="D26" s="56"/>
      <c r="G26" s="77"/>
      <c r="H26" s="77"/>
      <c r="I26" s="77"/>
      <c r="L26" s="340"/>
      <c r="M26" s="77"/>
      <c r="Z26" s="77"/>
      <c r="AA26" s="77"/>
      <c r="AB26" s="77"/>
      <c r="AC26" s="65"/>
      <c r="AD26" s="66"/>
      <c r="AE26" s="66"/>
      <c r="AF26" s="341"/>
      <c r="AG26" s="68"/>
      <c r="AH26" s="68"/>
      <c r="AI26" s="69"/>
      <c r="AJ26" s="64"/>
      <c r="AK26" s="337"/>
    </row>
    <row r="27" spans="1:37" x14ac:dyDescent="0.2">
      <c r="D27" s="56"/>
      <c r="L27" s="340"/>
      <c r="M27" s="77"/>
      <c r="Z27" s="77"/>
      <c r="AA27" s="77"/>
      <c r="AC27" s="65"/>
      <c r="AD27" s="66"/>
      <c r="AE27" s="66"/>
      <c r="AF27" s="341"/>
      <c r="AG27" s="68"/>
      <c r="AH27" s="68"/>
      <c r="AI27" s="69"/>
      <c r="AJ27" s="64"/>
      <c r="AK27" s="337"/>
    </row>
    <row r="28" spans="1:37" x14ac:dyDescent="0.2">
      <c r="D28" s="56"/>
      <c r="Z28" s="77"/>
      <c r="AA28" s="77"/>
      <c r="AC28" s="65"/>
      <c r="AD28" s="66"/>
      <c r="AE28" s="66"/>
      <c r="AF28" s="341"/>
      <c r="AG28" s="68"/>
      <c r="AH28" s="68"/>
      <c r="AI28" s="69"/>
      <c r="AJ28" s="64"/>
      <c r="AK28" s="337"/>
    </row>
    <row r="29" spans="1:37" x14ac:dyDescent="0.2">
      <c r="D29" s="56"/>
      <c r="Z29" s="77"/>
      <c r="AA29" s="77"/>
      <c r="AC29" s="65"/>
      <c r="AD29" s="66"/>
      <c r="AE29" s="66"/>
      <c r="AF29" s="341"/>
      <c r="AG29" s="68"/>
      <c r="AH29" s="68"/>
      <c r="AI29" s="69"/>
      <c r="AJ29" s="64"/>
      <c r="AK29" s="337"/>
    </row>
    <row r="30" spans="1:37" x14ac:dyDescent="0.2">
      <c r="D30" s="56"/>
      <c r="Z30" s="77"/>
      <c r="AA30" s="77"/>
      <c r="AC30" s="65"/>
      <c r="AD30" s="66"/>
      <c r="AE30" s="66"/>
      <c r="AF30" s="341"/>
      <c r="AG30" s="68"/>
      <c r="AH30" s="68"/>
      <c r="AI30" s="69"/>
      <c r="AJ30" s="64"/>
      <c r="AK30" s="337"/>
    </row>
    <row r="31" spans="1:37" x14ac:dyDescent="0.2">
      <c r="D31" s="56"/>
      <c r="Z31" s="77"/>
      <c r="AA31" s="77"/>
      <c r="AC31" s="65"/>
      <c r="AD31" s="66"/>
      <c r="AE31" s="66"/>
      <c r="AF31" s="341"/>
      <c r="AG31" s="68"/>
      <c r="AH31" s="68"/>
      <c r="AI31" s="69"/>
      <c r="AJ31" s="64"/>
      <c r="AK31" s="337"/>
    </row>
    <row r="32" spans="1:37" x14ac:dyDescent="0.2">
      <c r="D32" s="56"/>
      <c r="Z32" s="77"/>
      <c r="AA32" s="77"/>
      <c r="AC32" s="65"/>
      <c r="AD32" s="66"/>
      <c r="AE32" s="66"/>
      <c r="AF32" s="341"/>
      <c r="AG32" s="68"/>
      <c r="AH32" s="68"/>
      <c r="AI32" s="69"/>
      <c r="AJ32" s="64"/>
      <c r="AK32" s="337"/>
    </row>
    <row r="33" spans="4:37" x14ac:dyDescent="0.2">
      <c r="D33" s="56"/>
      <c r="Z33" s="77"/>
      <c r="AA33" s="77"/>
      <c r="AC33" s="65"/>
      <c r="AD33" s="66"/>
      <c r="AE33" s="66"/>
      <c r="AF33" s="341"/>
      <c r="AG33" s="68"/>
      <c r="AH33" s="68"/>
      <c r="AI33" s="69"/>
      <c r="AJ33" s="64"/>
      <c r="AK33" s="337"/>
    </row>
    <row r="34" spans="4:37" x14ac:dyDescent="0.2">
      <c r="D34" s="56"/>
      <c r="Z34" s="77"/>
      <c r="AA34" s="77"/>
      <c r="AC34" s="65"/>
      <c r="AD34" s="66"/>
      <c r="AE34" s="66"/>
      <c r="AF34" s="341"/>
      <c r="AG34" s="68"/>
      <c r="AH34" s="68"/>
      <c r="AI34" s="69"/>
      <c r="AJ34" s="64"/>
      <c r="AK34" s="337"/>
    </row>
    <row r="35" spans="4:37" x14ac:dyDescent="0.2">
      <c r="D35" s="56"/>
      <c r="Z35" s="77"/>
      <c r="AA35" s="77"/>
      <c r="AC35" s="65"/>
      <c r="AD35" s="66"/>
      <c r="AE35" s="66"/>
      <c r="AF35" s="341"/>
      <c r="AG35" s="68"/>
      <c r="AH35" s="68"/>
      <c r="AI35" s="69"/>
      <c r="AJ35" s="64"/>
      <c r="AK35" s="337"/>
    </row>
    <row r="36" spans="4:37" x14ac:dyDescent="0.2">
      <c r="D36" s="56"/>
      <c r="Z36" s="77"/>
      <c r="AA36" s="77"/>
      <c r="AC36" s="65"/>
      <c r="AD36" s="66"/>
      <c r="AE36" s="66"/>
      <c r="AF36" s="67"/>
      <c r="AG36" s="68"/>
      <c r="AH36" s="68"/>
      <c r="AI36" s="69"/>
      <c r="AJ36" s="64"/>
      <c r="AK36" s="337"/>
    </row>
    <row r="37" spans="4:37" x14ac:dyDescent="0.2">
      <c r="D37" s="56"/>
      <c r="Z37" s="77"/>
      <c r="AA37" s="77"/>
      <c r="AC37" s="65"/>
      <c r="AD37" s="66"/>
      <c r="AE37" s="66"/>
      <c r="AF37" s="67"/>
      <c r="AG37" s="68"/>
      <c r="AH37" s="68"/>
      <c r="AI37" s="69"/>
      <c r="AJ37" s="64"/>
      <c r="AK37" s="337"/>
    </row>
    <row r="38" spans="4:37" x14ac:dyDescent="0.2">
      <c r="D38" s="56"/>
      <c r="Z38" s="77"/>
      <c r="AA38" s="77"/>
      <c r="AC38" s="65"/>
      <c r="AD38" s="66"/>
      <c r="AE38" s="66"/>
      <c r="AF38" s="67"/>
      <c r="AG38" s="68"/>
      <c r="AH38" s="68"/>
      <c r="AI38" s="69"/>
      <c r="AJ38" s="64"/>
      <c r="AK38" s="337"/>
    </row>
    <row r="39" spans="4:37" x14ac:dyDescent="0.2">
      <c r="D39" s="56"/>
      <c r="Z39" s="77"/>
      <c r="AA39" s="77"/>
      <c r="AC39" s="65"/>
      <c r="AD39" s="66"/>
      <c r="AE39" s="66"/>
      <c r="AF39" s="67"/>
      <c r="AG39" s="68"/>
      <c r="AH39" s="68"/>
      <c r="AI39" s="69"/>
      <c r="AJ39" s="64"/>
      <c r="AK39" s="337"/>
    </row>
    <row r="40" spans="4:37" x14ac:dyDescent="0.2">
      <c r="D40" s="56"/>
      <c r="Z40" s="77"/>
      <c r="AA40" s="77"/>
      <c r="AC40" s="65"/>
      <c r="AD40" s="66"/>
      <c r="AE40" s="66"/>
      <c r="AF40" s="67"/>
      <c r="AG40" s="68"/>
      <c r="AH40" s="68"/>
      <c r="AI40" s="69"/>
      <c r="AJ40" s="64"/>
      <c r="AK40" s="337"/>
    </row>
    <row r="41" spans="4:37" x14ac:dyDescent="0.2">
      <c r="D41" s="56"/>
      <c r="Z41" s="77"/>
      <c r="AA41" s="77"/>
      <c r="AC41" s="65"/>
      <c r="AD41" s="66"/>
      <c r="AE41" s="66"/>
      <c r="AF41" s="67"/>
      <c r="AG41" s="68"/>
      <c r="AH41" s="68"/>
      <c r="AI41" s="69"/>
      <c r="AJ41" s="64"/>
      <c r="AK41" s="337"/>
    </row>
    <row r="42" spans="4:37" x14ac:dyDescent="0.2">
      <c r="D42" s="56"/>
      <c r="Z42" s="77"/>
      <c r="AA42" s="77"/>
      <c r="AC42" s="65"/>
      <c r="AD42" s="66"/>
      <c r="AE42" s="66"/>
      <c r="AF42" s="67"/>
      <c r="AG42" s="68"/>
      <c r="AH42" s="68"/>
      <c r="AI42" s="69"/>
      <c r="AJ42" s="64"/>
      <c r="AK42" s="337"/>
    </row>
    <row r="43" spans="4:37" x14ac:dyDescent="0.2">
      <c r="D43" s="56"/>
      <c r="Z43" s="77"/>
      <c r="AA43" s="77"/>
      <c r="AC43" s="65"/>
      <c r="AD43" s="66"/>
      <c r="AE43" s="66"/>
      <c r="AF43" s="67"/>
      <c r="AG43" s="68"/>
      <c r="AH43" s="68"/>
      <c r="AI43" s="69"/>
      <c r="AJ43" s="64"/>
      <c r="AK43" s="337"/>
    </row>
    <row r="44" spans="4:37" x14ac:dyDescent="0.2">
      <c r="D44" s="56"/>
      <c r="Z44" s="77"/>
      <c r="AA44" s="77"/>
      <c r="AC44" s="65"/>
      <c r="AD44" s="66"/>
      <c r="AE44" s="66"/>
      <c r="AF44" s="67"/>
      <c r="AG44" s="68"/>
      <c r="AH44" s="68"/>
      <c r="AI44" s="69"/>
      <c r="AJ44" s="64"/>
      <c r="AK44" s="337"/>
    </row>
    <row r="45" spans="4:37" x14ac:dyDescent="0.2">
      <c r="D45" s="56"/>
      <c r="Z45" s="77"/>
      <c r="AA45" s="77"/>
      <c r="AC45" s="65"/>
      <c r="AD45" s="66"/>
      <c r="AE45" s="66"/>
      <c r="AF45" s="67"/>
      <c r="AG45" s="68"/>
      <c r="AH45" s="68"/>
      <c r="AI45" s="69"/>
      <c r="AJ45" s="64"/>
      <c r="AK45" s="337"/>
    </row>
    <row r="46" spans="4:37" x14ac:dyDescent="0.2">
      <c r="D46" s="56"/>
      <c r="AC46" s="65"/>
      <c r="AD46" s="66"/>
      <c r="AE46" s="66"/>
      <c r="AF46" s="67"/>
      <c r="AG46" s="68"/>
      <c r="AH46" s="68"/>
      <c r="AI46" s="69"/>
      <c r="AJ46" s="64"/>
      <c r="AK46" s="337"/>
    </row>
    <row r="47" spans="4:37" x14ac:dyDescent="0.2">
      <c r="D47" s="56"/>
      <c r="AC47" s="65"/>
      <c r="AD47" s="66"/>
      <c r="AE47" s="66"/>
      <c r="AF47" s="67"/>
      <c r="AG47" s="68"/>
      <c r="AH47" s="68"/>
      <c r="AI47" s="69"/>
      <c r="AJ47" s="64"/>
      <c r="AK47" s="337"/>
    </row>
    <row r="48" spans="4:37" x14ac:dyDescent="0.2">
      <c r="D48" s="56"/>
      <c r="AC48" s="65"/>
      <c r="AD48" s="66"/>
      <c r="AE48" s="66"/>
      <c r="AF48" s="67"/>
      <c r="AG48" s="68"/>
      <c r="AH48" s="68"/>
      <c r="AI48" s="69"/>
      <c r="AJ48" s="64"/>
      <c r="AK48" s="337"/>
    </row>
    <row r="49" spans="4:37" x14ac:dyDescent="0.2">
      <c r="D49" s="56"/>
      <c r="AC49" s="65"/>
      <c r="AD49" s="66"/>
      <c r="AE49" s="66"/>
      <c r="AF49" s="67"/>
      <c r="AG49" s="68"/>
      <c r="AH49" s="68"/>
      <c r="AI49" s="69"/>
      <c r="AJ49" s="64"/>
      <c r="AK49" s="337"/>
    </row>
    <row r="50" spans="4:37" x14ac:dyDescent="0.2">
      <c r="D50" s="56"/>
      <c r="AC50" s="65"/>
      <c r="AD50" s="66"/>
      <c r="AE50" s="66"/>
      <c r="AF50" s="67"/>
      <c r="AG50" s="68"/>
      <c r="AH50" s="68"/>
      <c r="AI50" s="69"/>
      <c r="AJ50" s="64"/>
      <c r="AK50" s="337"/>
    </row>
    <row r="51" spans="4:37" x14ac:dyDescent="0.2">
      <c r="D51" s="56"/>
      <c r="AC51" s="65"/>
      <c r="AD51" s="66"/>
      <c r="AE51" s="66"/>
      <c r="AF51" s="67"/>
      <c r="AG51" s="68"/>
      <c r="AH51" s="68"/>
      <c r="AI51" s="69"/>
      <c r="AJ51" s="64"/>
      <c r="AK51" s="337"/>
    </row>
    <row r="52" spans="4:37" x14ac:dyDescent="0.2">
      <c r="D52" s="56"/>
      <c r="AC52" s="65"/>
      <c r="AD52" s="66"/>
      <c r="AE52" s="66"/>
      <c r="AF52" s="67"/>
      <c r="AG52" s="68"/>
      <c r="AH52" s="68"/>
      <c r="AI52" s="69"/>
      <c r="AJ52" s="64"/>
      <c r="AK52" s="337"/>
    </row>
    <row r="53" spans="4:37" x14ac:dyDescent="0.2">
      <c r="D53" s="56"/>
      <c r="AC53" s="65"/>
      <c r="AD53" s="66"/>
      <c r="AE53" s="66"/>
      <c r="AF53" s="67"/>
      <c r="AG53" s="68"/>
      <c r="AH53" s="68"/>
      <c r="AI53" s="69"/>
      <c r="AJ53" s="64"/>
      <c r="AK53" s="337"/>
    </row>
    <row r="54" spans="4:37" x14ac:dyDescent="0.2">
      <c r="D54" s="56"/>
      <c r="AC54" s="65"/>
      <c r="AD54" s="66"/>
      <c r="AE54" s="66"/>
      <c r="AF54" s="67"/>
      <c r="AG54" s="68"/>
      <c r="AH54" s="68"/>
      <c r="AI54" s="69"/>
      <c r="AJ54" s="64"/>
      <c r="AK54" s="337"/>
    </row>
    <row r="55" spans="4:37" x14ac:dyDescent="0.2">
      <c r="D55" s="56"/>
      <c r="AC55" s="65"/>
      <c r="AD55" s="66"/>
      <c r="AE55" s="66"/>
      <c r="AF55" s="67"/>
      <c r="AG55" s="68"/>
      <c r="AH55" s="68"/>
      <c r="AI55" s="69"/>
      <c r="AJ55" s="64"/>
      <c r="AK55" s="337"/>
    </row>
    <row r="56" spans="4:37" x14ac:dyDescent="0.2">
      <c r="D56" s="56"/>
      <c r="AC56" s="65"/>
      <c r="AD56" s="66"/>
      <c r="AE56" s="66"/>
      <c r="AF56" s="67"/>
      <c r="AG56" s="68"/>
      <c r="AH56" s="68"/>
      <c r="AI56" s="69"/>
      <c r="AJ56" s="64"/>
      <c r="AK56" s="337"/>
    </row>
    <row r="57" spans="4:37" x14ac:dyDescent="0.2">
      <c r="D57" s="56"/>
      <c r="AC57" s="65"/>
      <c r="AD57" s="66"/>
      <c r="AE57" s="66"/>
      <c r="AF57" s="67"/>
      <c r="AG57" s="68"/>
      <c r="AH57" s="68"/>
      <c r="AI57" s="69"/>
      <c r="AJ57" s="64"/>
      <c r="AK57" s="337"/>
    </row>
    <row r="58" spans="4:37" x14ac:dyDescent="0.2">
      <c r="D58" s="56"/>
      <c r="AC58" s="65"/>
      <c r="AD58" s="66"/>
      <c r="AE58" s="66"/>
      <c r="AF58" s="67"/>
      <c r="AG58" s="68"/>
      <c r="AH58" s="68"/>
      <c r="AI58" s="69"/>
      <c r="AJ58" s="64"/>
      <c r="AK58" s="337"/>
    </row>
    <row r="59" spans="4:37" x14ac:dyDescent="0.2">
      <c r="D59" s="56"/>
      <c r="AC59" s="65"/>
      <c r="AD59" s="66"/>
      <c r="AE59" s="66"/>
      <c r="AF59" s="67"/>
      <c r="AG59" s="68"/>
      <c r="AH59" s="68"/>
      <c r="AI59" s="69"/>
      <c r="AJ59" s="64"/>
      <c r="AK59" s="337"/>
    </row>
    <row r="60" spans="4:37" x14ac:dyDescent="0.2">
      <c r="D60" s="56"/>
      <c r="AC60" s="65"/>
      <c r="AD60" s="66"/>
      <c r="AE60" s="66"/>
      <c r="AF60" s="67"/>
      <c r="AG60" s="68"/>
      <c r="AH60" s="68"/>
      <c r="AI60" s="69"/>
      <c r="AJ60" s="64"/>
      <c r="AK60" s="337"/>
    </row>
    <row r="61" spans="4:37" x14ac:dyDescent="0.2">
      <c r="D61" s="56"/>
      <c r="AC61" s="65"/>
      <c r="AD61" s="66"/>
      <c r="AE61" s="66"/>
      <c r="AF61" s="67"/>
      <c r="AG61" s="68"/>
      <c r="AH61" s="68"/>
      <c r="AI61" s="69"/>
      <c r="AJ61" s="64"/>
      <c r="AK61" s="337"/>
    </row>
    <row r="62" spans="4:37" x14ac:dyDescent="0.2">
      <c r="D62" s="56"/>
      <c r="AC62" s="65"/>
      <c r="AD62" s="66"/>
      <c r="AE62" s="66"/>
      <c r="AF62" s="67"/>
      <c r="AG62" s="68"/>
      <c r="AH62" s="68"/>
      <c r="AI62" s="69"/>
      <c r="AJ62" s="64"/>
      <c r="AK62" s="337"/>
    </row>
    <row r="63" spans="4:37" x14ac:dyDescent="0.2">
      <c r="D63" s="56"/>
      <c r="AC63" s="65"/>
      <c r="AD63" s="66"/>
      <c r="AE63" s="66"/>
      <c r="AF63" s="67"/>
      <c r="AG63" s="68"/>
      <c r="AH63" s="68"/>
      <c r="AI63" s="69"/>
      <c r="AJ63" s="64"/>
      <c r="AK63" s="337"/>
    </row>
    <row r="64" spans="4:37" x14ac:dyDescent="0.2">
      <c r="D64" s="56"/>
      <c r="AC64" s="65"/>
      <c r="AD64" s="66"/>
      <c r="AE64" s="66"/>
      <c r="AF64" s="67"/>
      <c r="AG64" s="68"/>
      <c r="AH64" s="68"/>
      <c r="AI64" s="69"/>
      <c r="AJ64" s="64"/>
      <c r="AK64" s="337"/>
    </row>
    <row r="65" spans="4:37" x14ac:dyDescent="0.2">
      <c r="D65" s="56"/>
      <c r="AC65" s="65"/>
      <c r="AD65" s="66"/>
      <c r="AE65" s="66"/>
      <c r="AF65" s="67"/>
      <c r="AG65" s="68"/>
      <c r="AH65" s="68"/>
      <c r="AI65" s="69"/>
      <c r="AJ65" s="64"/>
      <c r="AK65" s="337"/>
    </row>
    <row r="66" spans="4:37" x14ac:dyDescent="0.2">
      <c r="D66" s="56"/>
      <c r="AC66" s="65"/>
      <c r="AD66" s="66"/>
      <c r="AE66" s="66"/>
      <c r="AF66" s="67"/>
      <c r="AG66" s="68"/>
      <c r="AH66" s="68"/>
      <c r="AI66" s="69"/>
      <c r="AJ66" s="64"/>
      <c r="AK66" s="337"/>
    </row>
    <row r="67" spans="4:37" x14ac:dyDescent="0.2">
      <c r="D67" s="56"/>
      <c r="AC67" s="65"/>
      <c r="AD67" s="66"/>
      <c r="AE67" s="66"/>
      <c r="AF67" s="67"/>
      <c r="AG67" s="68"/>
      <c r="AH67" s="68"/>
      <c r="AI67" s="69"/>
      <c r="AJ67" s="64"/>
      <c r="AK67" s="337"/>
    </row>
    <row r="68" spans="4:37" x14ac:dyDescent="0.2">
      <c r="D68" s="56"/>
      <c r="AC68" s="65"/>
      <c r="AD68" s="66"/>
      <c r="AE68" s="66"/>
      <c r="AF68" s="67"/>
      <c r="AG68" s="68"/>
      <c r="AH68" s="68"/>
      <c r="AI68" s="69"/>
      <c r="AJ68" s="64"/>
      <c r="AK68" s="337"/>
    </row>
    <row r="69" spans="4:37" x14ac:dyDescent="0.2">
      <c r="D69" s="56"/>
      <c r="AC69" s="65"/>
      <c r="AD69" s="66"/>
      <c r="AE69" s="66"/>
      <c r="AF69" s="67"/>
      <c r="AG69" s="68"/>
      <c r="AH69" s="68"/>
      <c r="AI69" s="69"/>
      <c r="AJ69" s="64"/>
      <c r="AK69" s="337"/>
    </row>
    <row r="70" spans="4:37" x14ac:dyDescent="0.2">
      <c r="D70" s="56"/>
      <c r="AC70" s="65"/>
      <c r="AD70" s="66"/>
      <c r="AE70" s="66"/>
      <c r="AF70" s="67"/>
      <c r="AG70" s="68"/>
      <c r="AH70" s="68"/>
      <c r="AI70" s="69"/>
      <c r="AJ70" s="64"/>
      <c r="AK70" s="337"/>
    </row>
    <row r="71" spans="4:37" x14ac:dyDescent="0.2">
      <c r="D71" s="56"/>
      <c r="AC71" s="65"/>
      <c r="AD71" s="66"/>
      <c r="AE71" s="66"/>
      <c r="AF71" s="67"/>
      <c r="AG71" s="68"/>
      <c r="AH71" s="68"/>
      <c r="AI71" s="69"/>
      <c r="AJ71" s="64"/>
      <c r="AK71" s="337"/>
    </row>
    <row r="72" spans="4:37" x14ac:dyDescent="0.2">
      <c r="D72" s="56"/>
      <c r="AC72" s="65"/>
      <c r="AD72" s="66"/>
      <c r="AE72" s="66"/>
      <c r="AF72" s="67"/>
      <c r="AG72" s="68"/>
      <c r="AH72" s="68"/>
      <c r="AI72" s="69"/>
      <c r="AJ72" s="64"/>
      <c r="AK72" s="337"/>
    </row>
    <row r="73" spans="4:37" x14ac:dyDescent="0.2">
      <c r="D73" s="56"/>
      <c r="AC73" s="65"/>
      <c r="AD73" s="66"/>
      <c r="AE73" s="66"/>
      <c r="AF73" s="67"/>
      <c r="AG73" s="68"/>
      <c r="AH73" s="68"/>
      <c r="AI73" s="69"/>
      <c r="AJ73" s="64"/>
      <c r="AK73" s="337"/>
    </row>
    <row r="74" spans="4:37" x14ac:dyDescent="0.2">
      <c r="D74" s="56"/>
      <c r="AC74" s="65"/>
      <c r="AD74" s="66"/>
      <c r="AE74" s="66"/>
      <c r="AF74" s="67"/>
      <c r="AG74" s="68"/>
      <c r="AH74" s="68"/>
      <c r="AI74" s="69"/>
      <c r="AJ74" s="64"/>
      <c r="AK74" s="337"/>
    </row>
    <row r="75" spans="4:37" x14ac:dyDescent="0.2">
      <c r="D75" s="56"/>
      <c r="AC75" s="65"/>
      <c r="AD75" s="66"/>
      <c r="AE75" s="66"/>
      <c r="AF75" s="67"/>
      <c r="AG75" s="68"/>
      <c r="AH75" s="68"/>
      <c r="AI75" s="69"/>
      <c r="AJ75" s="64"/>
      <c r="AK75" s="337"/>
    </row>
    <row r="76" spans="4:37" x14ac:dyDescent="0.2">
      <c r="D76" s="56"/>
      <c r="AC76" s="65"/>
      <c r="AD76" s="66"/>
      <c r="AE76" s="66"/>
      <c r="AF76" s="67"/>
      <c r="AG76" s="68"/>
      <c r="AH76" s="68"/>
      <c r="AI76" s="69"/>
      <c r="AJ76" s="64"/>
      <c r="AK76" s="337"/>
    </row>
    <row r="77" spans="4:37" x14ac:dyDescent="0.2">
      <c r="D77" s="56"/>
      <c r="AC77" s="65"/>
      <c r="AD77" s="66"/>
      <c r="AE77" s="66"/>
      <c r="AF77" s="67"/>
      <c r="AG77" s="68"/>
      <c r="AH77" s="68"/>
      <c r="AI77" s="69"/>
      <c r="AJ77" s="64"/>
      <c r="AK77" s="337"/>
    </row>
    <row r="78" spans="4:37" x14ac:dyDescent="0.2">
      <c r="D78" s="56"/>
      <c r="AC78" s="65"/>
      <c r="AD78" s="66"/>
      <c r="AE78" s="66"/>
      <c r="AF78" s="67"/>
      <c r="AG78" s="68"/>
      <c r="AH78" s="68"/>
      <c r="AI78" s="69"/>
      <c r="AJ78" s="64"/>
      <c r="AK78" s="337"/>
    </row>
    <row r="79" spans="4:37" x14ac:dyDescent="0.2">
      <c r="D79" s="56"/>
      <c r="AC79" s="65"/>
      <c r="AD79" s="66"/>
      <c r="AE79" s="66"/>
      <c r="AF79" s="67"/>
      <c r="AG79" s="68"/>
      <c r="AH79" s="68"/>
      <c r="AI79" s="69"/>
      <c r="AJ79" s="64"/>
      <c r="AK79" s="337"/>
    </row>
    <row r="80" spans="4:37" x14ac:dyDescent="0.2">
      <c r="D80" s="56"/>
      <c r="AC80" s="65"/>
      <c r="AD80" s="66"/>
      <c r="AE80" s="66"/>
      <c r="AF80" s="67"/>
      <c r="AG80" s="68"/>
      <c r="AH80" s="68"/>
      <c r="AI80" s="69"/>
      <c r="AJ80" s="64"/>
      <c r="AK80" s="337"/>
    </row>
    <row r="81" spans="4:37" x14ac:dyDescent="0.2">
      <c r="D81" s="56"/>
      <c r="AC81" s="65"/>
      <c r="AD81" s="66"/>
      <c r="AE81" s="66"/>
      <c r="AF81" s="67"/>
      <c r="AG81" s="68"/>
      <c r="AH81" s="68"/>
      <c r="AI81" s="69"/>
      <c r="AJ81" s="64"/>
      <c r="AK81" s="337"/>
    </row>
    <row r="82" spans="4:37" x14ac:dyDescent="0.2">
      <c r="D82" s="56"/>
      <c r="AC82" s="65"/>
      <c r="AD82" s="66"/>
      <c r="AE82" s="66"/>
      <c r="AF82" s="67"/>
      <c r="AG82" s="68"/>
      <c r="AH82" s="68"/>
      <c r="AI82" s="69"/>
      <c r="AJ82" s="64"/>
      <c r="AK82" s="337"/>
    </row>
    <row r="83" spans="4:37" x14ac:dyDescent="0.2">
      <c r="D83" s="56"/>
      <c r="AC83" s="65"/>
      <c r="AD83" s="66"/>
      <c r="AE83" s="66"/>
      <c r="AF83" s="67"/>
      <c r="AG83" s="68"/>
      <c r="AH83" s="68"/>
      <c r="AI83" s="69"/>
      <c r="AJ83" s="64"/>
      <c r="AK83" s="337"/>
    </row>
    <row r="84" spans="4:37" x14ac:dyDescent="0.2">
      <c r="D84" s="56"/>
      <c r="AC84" s="65"/>
      <c r="AD84" s="66"/>
      <c r="AE84" s="66"/>
      <c r="AF84" s="67"/>
      <c r="AG84" s="68"/>
      <c r="AH84" s="68"/>
      <c r="AI84" s="69"/>
      <c r="AJ84" s="64"/>
      <c r="AK84" s="337"/>
    </row>
    <row r="85" spans="4:37" x14ac:dyDescent="0.2">
      <c r="D85" s="56"/>
      <c r="AC85" s="65"/>
      <c r="AD85" s="66"/>
      <c r="AE85" s="66"/>
      <c r="AF85" s="67"/>
      <c r="AG85" s="68"/>
      <c r="AH85" s="68"/>
      <c r="AI85" s="69"/>
      <c r="AJ85" s="64"/>
      <c r="AK85" s="337"/>
    </row>
    <row r="86" spans="4:37" x14ac:dyDescent="0.2">
      <c r="D86" s="56"/>
      <c r="AC86" s="65"/>
      <c r="AD86" s="66"/>
      <c r="AE86" s="66"/>
      <c r="AF86" s="67"/>
      <c r="AG86" s="68"/>
      <c r="AH86" s="68"/>
      <c r="AI86" s="69"/>
      <c r="AJ86" s="64"/>
      <c r="AK86" s="337"/>
    </row>
    <row r="87" spans="4:37" x14ac:dyDescent="0.2">
      <c r="D87" s="56"/>
      <c r="AC87" s="65"/>
      <c r="AD87" s="66"/>
      <c r="AE87" s="66"/>
      <c r="AF87" s="67"/>
      <c r="AG87" s="68"/>
      <c r="AH87" s="68"/>
      <c r="AI87" s="69"/>
      <c r="AJ87" s="64"/>
      <c r="AK87" s="337"/>
    </row>
    <row r="88" spans="4:37" x14ac:dyDescent="0.2">
      <c r="D88" s="56"/>
      <c r="AC88" s="65"/>
      <c r="AD88" s="66"/>
      <c r="AE88" s="66"/>
      <c r="AF88" s="67"/>
      <c r="AG88" s="68"/>
      <c r="AH88" s="68"/>
      <c r="AI88" s="69"/>
      <c r="AJ88" s="64"/>
      <c r="AK88" s="337"/>
    </row>
    <row r="89" spans="4:37" x14ac:dyDescent="0.2">
      <c r="D89" s="56"/>
      <c r="AC89" s="65"/>
      <c r="AD89" s="66"/>
      <c r="AE89" s="66"/>
      <c r="AF89" s="67"/>
      <c r="AG89" s="68"/>
      <c r="AH89" s="68"/>
      <c r="AI89" s="69"/>
      <c r="AJ89" s="64"/>
      <c r="AK89" s="337"/>
    </row>
    <row r="90" spans="4:37" x14ac:dyDescent="0.2">
      <c r="D90" s="56"/>
      <c r="AC90" s="65"/>
      <c r="AD90" s="66"/>
      <c r="AE90" s="66"/>
      <c r="AF90" s="67"/>
      <c r="AG90" s="68"/>
      <c r="AH90" s="68"/>
      <c r="AI90" s="69"/>
      <c r="AJ90" s="64"/>
      <c r="AK90" s="337"/>
    </row>
    <row r="91" spans="4:37" x14ac:dyDescent="0.2">
      <c r="D91" s="56"/>
      <c r="AC91" s="65"/>
      <c r="AD91" s="66"/>
      <c r="AE91" s="66"/>
      <c r="AF91" s="67"/>
      <c r="AG91" s="68"/>
      <c r="AH91" s="68"/>
      <c r="AI91" s="69"/>
      <c r="AJ91" s="64"/>
      <c r="AK91" s="56"/>
    </row>
    <row r="92" spans="4:37" x14ac:dyDescent="0.2">
      <c r="D92" s="56"/>
      <c r="AC92" s="65"/>
      <c r="AD92" s="66"/>
      <c r="AE92" s="66"/>
      <c r="AF92" s="67"/>
      <c r="AG92" s="68"/>
      <c r="AH92" s="68"/>
      <c r="AI92" s="69"/>
      <c r="AJ92" s="64"/>
      <c r="AK92" s="56"/>
    </row>
    <row r="93" spans="4:37" x14ac:dyDescent="0.2">
      <c r="D93" s="56"/>
      <c r="AC93" s="65"/>
      <c r="AD93" s="66"/>
      <c r="AE93" s="66"/>
      <c r="AF93" s="67"/>
      <c r="AG93" s="68"/>
      <c r="AH93" s="68"/>
      <c r="AI93" s="69"/>
      <c r="AJ93" s="64"/>
      <c r="AK93" s="56"/>
    </row>
    <row r="94" spans="4:37" x14ac:dyDescent="0.2">
      <c r="D94" s="56"/>
      <c r="AC94" s="65"/>
      <c r="AD94" s="66"/>
      <c r="AE94" s="66"/>
      <c r="AF94" s="67"/>
      <c r="AG94" s="68"/>
      <c r="AH94" s="68"/>
      <c r="AI94" s="69"/>
      <c r="AJ94" s="64"/>
      <c r="AK94" s="56"/>
    </row>
    <row r="95" spans="4:37" x14ac:dyDescent="0.2">
      <c r="D95" s="56"/>
      <c r="AC95" s="65"/>
      <c r="AD95" s="66"/>
      <c r="AE95" s="66"/>
      <c r="AF95" s="67"/>
      <c r="AG95" s="68"/>
      <c r="AH95" s="68"/>
      <c r="AI95" s="69"/>
      <c r="AJ95" s="64"/>
      <c r="AK95" s="56"/>
    </row>
    <row r="96" spans="4:37" x14ac:dyDescent="0.2">
      <c r="D96" s="56"/>
      <c r="AC96" s="65"/>
      <c r="AD96" s="66"/>
      <c r="AE96" s="66"/>
      <c r="AF96" s="67"/>
      <c r="AG96" s="68"/>
      <c r="AH96" s="68"/>
      <c r="AI96" s="69"/>
      <c r="AJ96" s="64"/>
      <c r="AK96" s="56"/>
    </row>
    <row r="97" spans="4:37" x14ac:dyDescent="0.2">
      <c r="D97" s="56"/>
      <c r="AC97" s="65"/>
      <c r="AD97" s="66"/>
      <c r="AE97" s="66"/>
      <c r="AF97" s="67"/>
      <c r="AG97" s="68"/>
      <c r="AH97" s="68"/>
      <c r="AI97" s="69"/>
      <c r="AJ97" s="64"/>
      <c r="AK97" s="56"/>
    </row>
    <row r="98" spans="4:37" x14ac:dyDescent="0.2">
      <c r="D98" s="56"/>
      <c r="AC98" s="65"/>
      <c r="AD98" s="66"/>
      <c r="AE98" s="66"/>
      <c r="AF98" s="67"/>
      <c r="AG98" s="68"/>
      <c r="AH98" s="68"/>
      <c r="AI98" s="69"/>
      <c r="AJ98" s="64"/>
      <c r="AK98" s="56"/>
    </row>
    <row r="99" spans="4:37" x14ac:dyDescent="0.2">
      <c r="D99" s="56"/>
      <c r="AC99" s="65"/>
      <c r="AD99" s="66"/>
      <c r="AE99" s="66"/>
      <c r="AF99" s="67"/>
      <c r="AG99" s="68"/>
      <c r="AH99" s="68"/>
      <c r="AI99" s="69"/>
      <c r="AJ99" s="64"/>
      <c r="AK99" s="56"/>
    </row>
    <row r="100" spans="4:37" x14ac:dyDescent="0.2">
      <c r="D100" s="56"/>
      <c r="AC100" s="65"/>
      <c r="AD100" s="66"/>
      <c r="AE100" s="66"/>
      <c r="AF100" s="67"/>
      <c r="AG100" s="68"/>
      <c r="AH100" s="68"/>
      <c r="AI100" s="69"/>
      <c r="AJ100" s="64"/>
      <c r="AK100" s="56"/>
    </row>
    <row r="101" spans="4:37" x14ac:dyDescent="0.2">
      <c r="D101" s="56"/>
      <c r="AC101" s="65"/>
      <c r="AD101" s="66"/>
      <c r="AE101" s="66"/>
      <c r="AF101" s="67"/>
      <c r="AG101" s="68"/>
      <c r="AH101" s="68"/>
      <c r="AI101" s="69"/>
      <c r="AJ101" s="64"/>
      <c r="AK101" s="56"/>
    </row>
    <row r="102" spans="4:37" x14ac:dyDescent="0.2">
      <c r="D102" s="56"/>
      <c r="AC102" s="65"/>
      <c r="AD102" s="66"/>
      <c r="AE102" s="66"/>
      <c r="AF102" s="67"/>
      <c r="AG102" s="68"/>
      <c r="AH102" s="68"/>
      <c r="AI102" s="69"/>
      <c r="AJ102" s="64"/>
      <c r="AK102" s="56"/>
    </row>
    <row r="103" spans="4:37" x14ac:dyDescent="0.2">
      <c r="D103" s="56"/>
      <c r="AC103" s="65"/>
      <c r="AD103" s="66"/>
      <c r="AE103" s="66"/>
      <c r="AF103" s="67"/>
      <c r="AG103" s="68"/>
      <c r="AH103" s="68"/>
      <c r="AI103" s="69"/>
      <c r="AJ103" s="64"/>
      <c r="AK103" s="56"/>
    </row>
    <row r="104" spans="4:37" x14ac:dyDescent="0.2">
      <c r="D104" s="56"/>
      <c r="AC104" s="65"/>
      <c r="AD104" s="66"/>
      <c r="AE104" s="66"/>
      <c r="AF104" s="67"/>
      <c r="AG104" s="68"/>
      <c r="AH104" s="68"/>
      <c r="AI104" s="69"/>
      <c r="AJ104" s="64"/>
      <c r="AK104" s="56"/>
    </row>
    <row r="105" spans="4:37" x14ac:dyDescent="0.2">
      <c r="D105" s="56"/>
      <c r="AC105" s="65"/>
      <c r="AD105" s="66"/>
      <c r="AE105" s="66"/>
      <c r="AF105" s="67"/>
      <c r="AG105" s="68"/>
      <c r="AH105" s="68"/>
      <c r="AI105" s="69"/>
      <c r="AJ105" s="64"/>
      <c r="AK105" s="56"/>
    </row>
    <row r="106" spans="4:37" x14ac:dyDescent="0.2">
      <c r="D106" s="56"/>
      <c r="AC106" s="65"/>
      <c r="AD106" s="66"/>
      <c r="AE106" s="66"/>
      <c r="AF106" s="67"/>
      <c r="AG106" s="68"/>
      <c r="AH106" s="68"/>
      <c r="AI106" s="69"/>
      <c r="AJ106" s="64"/>
      <c r="AK106" s="56"/>
    </row>
    <row r="107" spans="4:37" x14ac:dyDescent="0.2">
      <c r="D107" s="56"/>
      <c r="AC107" s="65"/>
      <c r="AD107" s="66"/>
      <c r="AE107" s="66"/>
      <c r="AF107" s="67"/>
      <c r="AG107" s="68"/>
      <c r="AH107" s="68"/>
      <c r="AI107" s="69"/>
      <c r="AJ107" s="64"/>
      <c r="AK107" s="56"/>
    </row>
    <row r="108" spans="4:37" x14ac:dyDescent="0.2">
      <c r="D108" s="56"/>
      <c r="AC108" s="65"/>
      <c r="AD108" s="66"/>
      <c r="AE108" s="66"/>
      <c r="AF108" s="67"/>
      <c r="AG108" s="68"/>
      <c r="AH108" s="68"/>
      <c r="AI108" s="69"/>
      <c r="AJ108" s="64"/>
      <c r="AK108" s="56"/>
    </row>
    <row r="109" spans="4:37" x14ac:dyDescent="0.2">
      <c r="D109" s="56"/>
      <c r="AC109" s="65"/>
      <c r="AD109" s="66"/>
      <c r="AE109" s="66"/>
      <c r="AF109" s="67"/>
      <c r="AG109" s="68"/>
      <c r="AH109" s="68"/>
      <c r="AI109" s="69"/>
      <c r="AJ109" s="64"/>
      <c r="AK109" s="56"/>
    </row>
    <row r="110" spans="4:37" x14ac:dyDescent="0.2">
      <c r="D110" s="56"/>
      <c r="AC110" s="65"/>
      <c r="AD110" s="66"/>
      <c r="AE110" s="66"/>
      <c r="AF110" s="67"/>
      <c r="AG110" s="68"/>
      <c r="AH110" s="68"/>
      <c r="AI110" s="69"/>
      <c r="AJ110" s="64"/>
      <c r="AK110" s="56"/>
    </row>
    <row r="111" spans="4:37" x14ac:dyDescent="0.2">
      <c r="D111" s="56"/>
      <c r="AC111" s="65"/>
      <c r="AD111" s="66"/>
      <c r="AE111" s="66"/>
      <c r="AF111" s="67"/>
      <c r="AG111" s="68"/>
      <c r="AH111" s="68"/>
      <c r="AI111" s="69"/>
      <c r="AJ111" s="64"/>
      <c r="AK111" s="56"/>
    </row>
    <row r="112" spans="4:37" x14ac:dyDescent="0.2">
      <c r="D112" s="56"/>
      <c r="AC112" s="65"/>
      <c r="AD112" s="66"/>
      <c r="AE112" s="66"/>
      <c r="AF112" s="67"/>
      <c r="AG112" s="68"/>
      <c r="AH112" s="68"/>
      <c r="AI112" s="69"/>
      <c r="AJ112" s="64"/>
      <c r="AK112" s="56"/>
    </row>
    <row r="113" spans="4:37" x14ac:dyDescent="0.2">
      <c r="D113" s="56"/>
      <c r="AC113" s="65"/>
      <c r="AD113" s="66"/>
      <c r="AE113" s="66"/>
      <c r="AF113" s="67"/>
      <c r="AG113" s="68"/>
      <c r="AH113" s="68"/>
      <c r="AI113" s="69"/>
      <c r="AJ113" s="64"/>
      <c r="AK113" s="56"/>
    </row>
    <row r="114" spans="4:37" x14ac:dyDescent="0.2">
      <c r="D114" s="56"/>
      <c r="AC114" s="65"/>
      <c r="AD114" s="66"/>
      <c r="AE114" s="66"/>
      <c r="AF114" s="67"/>
      <c r="AG114" s="68"/>
      <c r="AH114" s="68"/>
      <c r="AI114" s="69"/>
      <c r="AJ114" s="64"/>
      <c r="AK114" s="56"/>
    </row>
    <row r="115" spans="4:37" x14ac:dyDescent="0.2">
      <c r="D115" s="56"/>
      <c r="AC115" s="65"/>
      <c r="AD115" s="66"/>
      <c r="AE115" s="66"/>
      <c r="AF115" s="67"/>
      <c r="AG115" s="68"/>
      <c r="AH115" s="68"/>
      <c r="AI115" s="69"/>
      <c r="AJ115" s="64"/>
      <c r="AK115" s="56"/>
    </row>
    <row r="116" spans="4:37" x14ac:dyDescent="0.2">
      <c r="D116" s="56"/>
      <c r="AC116" s="65"/>
      <c r="AD116" s="66"/>
      <c r="AE116" s="66"/>
      <c r="AF116" s="67"/>
      <c r="AG116" s="68"/>
      <c r="AH116" s="68"/>
      <c r="AI116" s="69"/>
      <c r="AJ116" s="64"/>
      <c r="AK116" s="56"/>
    </row>
    <row r="117" spans="4:37" x14ac:dyDescent="0.2">
      <c r="D117" s="56"/>
      <c r="AC117" s="65"/>
      <c r="AD117" s="66"/>
      <c r="AE117" s="66"/>
      <c r="AF117" s="67"/>
      <c r="AG117" s="68"/>
      <c r="AH117" s="68"/>
      <c r="AI117" s="69"/>
      <c r="AJ117" s="64"/>
      <c r="AK117" s="56"/>
    </row>
    <row r="118" spans="4:37" x14ac:dyDescent="0.2">
      <c r="D118" s="56"/>
      <c r="AC118" s="65"/>
      <c r="AD118" s="66"/>
      <c r="AE118" s="66"/>
      <c r="AF118" s="67"/>
      <c r="AG118" s="68"/>
      <c r="AH118" s="68"/>
      <c r="AI118" s="69"/>
      <c r="AJ118" s="64"/>
      <c r="AK118" s="56"/>
    </row>
    <row r="119" spans="4:37" x14ac:dyDescent="0.2">
      <c r="D119" s="56"/>
      <c r="AC119" s="65"/>
      <c r="AD119" s="66"/>
      <c r="AE119" s="66"/>
      <c r="AF119" s="67"/>
      <c r="AG119" s="68"/>
      <c r="AH119" s="68"/>
      <c r="AI119" s="69"/>
      <c r="AJ119" s="64"/>
      <c r="AK119" s="56"/>
    </row>
    <row r="120" spans="4:37" x14ac:dyDescent="0.2">
      <c r="D120" s="56"/>
      <c r="AC120" s="65"/>
      <c r="AD120" s="66"/>
      <c r="AE120" s="66"/>
      <c r="AF120" s="67"/>
      <c r="AG120" s="68"/>
      <c r="AH120" s="68"/>
      <c r="AI120" s="69"/>
      <c r="AJ120" s="64"/>
      <c r="AK120" s="56"/>
    </row>
    <row r="121" spans="4:37" x14ac:dyDescent="0.2">
      <c r="D121" s="56"/>
      <c r="AC121" s="65"/>
      <c r="AD121" s="66"/>
      <c r="AE121" s="66"/>
      <c r="AF121" s="67"/>
      <c r="AG121" s="68"/>
      <c r="AH121" s="68"/>
      <c r="AI121" s="69"/>
      <c r="AJ121" s="64"/>
      <c r="AK121" s="56"/>
    </row>
    <row r="122" spans="4:37" x14ac:dyDescent="0.2">
      <c r="D122" s="56"/>
      <c r="AC122" s="65"/>
      <c r="AD122" s="66"/>
      <c r="AE122" s="66"/>
      <c r="AF122" s="67"/>
      <c r="AG122" s="68"/>
      <c r="AH122" s="68"/>
      <c r="AI122" s="69"/>
      <c r="AJ122" s="64"/>
      <c r="AK122" s="56"/>
    </row>
    <row r="123" spans="4:37" x14ac:dyDescent="0.2">
      <c r="D123" s="56"/>
      <c r="AC123" s="65"/>
      <c r="AD123" s="66"/>
      <c r="AE123" s="66"/>
      <c r="AF123" s="67"/>
      <c r="AG123" s="68"/>
      <c r="AH123" s="68"/>
      <c r="AI123" s="69"/>
      <c r="AJ123" s="64"/>
      <c r="AK123" s="56"/>
    </row>
    <row r="124" spans="4:37" x14ac:dyDescent="0.2">
      <c r="D124" s="56"/>
      <c r="AC124" s="65"/>
      <c r="AD124" s="66"/>
      <c r="AE124" s="66"/>
      <c r="AF124" s="67"/>
      <c r="AG124" s="68"/>
      <c r="AH124" s="68"/>
      <c r="AI124" s="69"/>
      <c r="AJ124" s="64"/>
      <c r="AK124" s="56"/>
    </row>
    <row r="125" spans="4:37" x14ac:dyDescent="0.2">
      <c r="D125" s="56"/>
      <c r="AC125" s="65"/>
      <c r="AD125" s="66"/>
      <c r="AE125" s="66"/>
      <c r="AF125" s="67"/>
      <c r="AG125" s="68"/>
      <c r="AH125" s="68"/>
      <c r="AI125" s="69"/>
      <c r="AJ125" s="64"/>
      <c r="AK125" s="56"/>
    </row>
    <row r="126" spans="4:37" x14ac:dyDescent="0.2">
      <c r="D126" s="56"/>
      <c r="AC126" s="65"/>
      <c r="AD126" s="66"/>
      <c r="AE126" s="66"/>
      <c r="AF126" s="67"/>
      <c r="AG126" s="68"/>
      <c r="AH126" s="68"/>
      <c r="AI126" s="69"/>
      <c r="AJ126" s="64"/>
      <c r="AK126" s="56"/>
    </row>
    <row r="127" spans="4:37" x14ac:dyDescent="0.2">
      <c r="D127" s="56"/>
      <c r="AC127" s="65"/>
      <c r="AD127" s="66"/>
      <c r="AE127" s="66"/>
      <c r="AF127" s="67"/>
      <c r="AG127" s="68"/>
      <c r="AH127" s="68"/>
      <c r="AI127" s="69"/>
      <c r="AJ127" s="64"/>
      <c r="AK127" s="56"/>
    </row>
    <row r="128" spans="4:37" x14ac:dyDescent="0.2">
      <c r="D128" s="56"/>
      <c r="AC128" s="65"/>
      <c r="AD128" s="66"/>
      <c r="AE128" s="66"/>
      <c r="AF128" s="67"/>
      <c r="AG128" s="68"/>
      <c r="AH128" s="68"/>
      <c r="AI128" s="69"/>
      <c r="AJ128" s="64"/>
      <c r="AK128" s="56"/>
    </row>
    <row r="129" spans="4:37" x14ac:dyDescent="0.2">
      <c r="D129" s="56"/>
      <c r="AC129" s="65"/>
      <c r="AD129" s="66"/>
      <c r="AE129" s="66"/>
      <c r="AF129" s="67"/>
      <c r="AG129" s="68"/>
      <c r="AH129" s="68"/>
      <c r="AI129" s="69"/>
      <c r="AJ129" s="64"/>
      <c r="AK129" s="56"/>
    </row>
    <row r="130" spans="4:37" x14ac:dyDescent="0.2">
      <c r="D130" s="56"/>
      <c r="AC130" s="65"/>
      <c r="AD130" s="66"/>
      <c r="AE130" s="66"/>
      <c r="AF130" s="67"/>
      <c r="AG130" s="68"/>
      <c r="AH130" s="68"/>
      <c r="AI130" s="69"/>
      <c r="AJ130" s="64"/>
      <c r="AK130" s="56"/>
    </row>
    <row r="131" spans="4:37" x14ac:dyDescent="0.2">
      <c r="D131" s="56"/>
      <c r="AC131" s="65"/>
      <c r="AD131" s="66"/>
      <c r="AE131" s="66"/>
      <c r="AF131" s="67"/>
      <c r="AG131" s="68"/>
      <c r="AH131" s="68"/>
      <c r="AI131" s="69"/>
      <c r="AJ131" s="64"/>
      <c r="AK131" s="56"/>
    </row>
    <row r="132" spans="4:37" x14ac:dyDescent="0.2">
      <c r="D132" s="56"/>
      <c r="AC132" s="65"/>
      <c r="AD132" s="66"/>
      <c r="AE132" s="66"/>
      <c r="AF132" s="67"/>
      <c r="AG132" s="68"/>
      <c r="AH132" s="68"/>
      <c r="AI132" s="69"/>
      <c r="AJ132" s="64"/>
      <c r="AK132" s="56"/>
    </row>
    <row r="133" spans="4:37" x14ac:dyDescent="0.2">
      <c r="D133" s="56"/>
      <c r="AC133" s="65"/>
      <c r="AD133" s="66"/>
      <c r="AE133" s="66"/>
      <c r="AF133" s="67"/>
      <c r="AG133" s="68"/>
      <c r="AH133" s="68"/>
      <c r="AI133" s="69"/>
      <c r="AJ133" s="64"/>
      <c r="AK133" s="56"/>
    </row>
    <row r="134" spans="4:37" x14ac:dyDescent="0.2">
      <c r="D134" s="56"/>
      <c r="AC134" s="65"/>
      <c r="AD134" s="66"/>
      <c r="AE134" s="66"/>
      <c r="AF134" s="67"/>
      <c r="AG134" s="68"/>
      <c r="AH134" s="68"/>
      <c r="AI134" s="69"/>
      <c r="AJ134" s="64"/>
      <c r="AK134" s="56"/>
    </row>
    <row r="135" spans="4:37" x14ac:dyDescent="0.2">
      <c r="D135" s="56"/>
      <c r="AC135" s="65"/>
      <c r="AD135" s="66"/>
      <c r="AE135" s="66"/>
      <c r="AF135" s="67"/>
      <c r="AG135" s="68"/>
      <c r="AH135" s="68"/>
      <c r="AI135" s="69"/>
      <c r="AJ135" s="64"/>
      <c r="AK135" s="56"/>
    </row>
    <row r="136" spans="4:37" x14ac:dyDescent="0.2">
      <c r="D136" s="56"/>
      <c r="AC136" s="65"/>
      <c r="AD136" s="66"/>
      <c r="AE136" s="66"/>
      <c r="AF136" s="67"/>
      <c r="AG136" s="68"/>
      <c r="AH136" s="68"/>
      <c r="AI136" s="69"/>
      <c r="AJ136" s="64"/>
      <c r="AK136" s="56"/>
    </row>
    <row r="137" spans="4:37" x14ac:dyDescent="0.2">
      <c r="D137" s="56"/>
      <c r="AC137" s="65"/>
      <c r="AD137" s="66"/>
      <c r="AE137" s="66"/>
      <c r="AF137" s="67"/>
      <c r="AG137" s="68"/>
      <c r="AH137" s="68"/>
      <c r="AI137" s="69"/>
      <c r="AJ137" s="64"/>
      <c r="AK137" s="56"/>
    </row>
    <row r="138" spans="4:37" x14ac:dyDescent="0.2">
      <c r="D138" s="56"/>
      <c r="AC138" s="65"/>
      <c r="AD138" s="66"/>
      <c r="AE138" s="66"/>
      <c r="AF138" s="67"/>
      <c r="AG138" s="68"/>
      <c r="AH138" s="68"/>
      <c r="AI138" s="69"/>
      <c r="AJ138" s="64"/>
      <c r="AK138" s="56"/>
    </row>
    <row r="139" spans="4:37" x14ac:dyDescent="0.2">
      <c r="D139" s="56"/>
      <c r="AC139" s="65"/>
      <c r="AD139" s="66"/>
      <c r="AE139" s="66"/>
      <c r="AF139" s="67"/>
      <c r="AG139" s="68"/>
      <c r="AH139" s="68"/>
      <c r="AI139" s="69"/>
      <c r="AJ139" s="64"/>
      <c r="AK139" s="56"/>
    </row>
    <row r="140" spans="4:37" x14ac:dyDescent="0.2">
      <c r="D140" s="56"/>
      <c r="AC140" s="65"/>
      <c r="AD140" s="66"/>
      <c r="AE140" s="66"/>
      <c r="AF140" s="67"/>
      <c r="AG140" s="68"/>
      <c r="AH140" s="68"/>
      <c r="AI140" s="69"/>
      <c r="AJ140" s="64"/>
      <c r="AK140" s="56"/>
    </row>
    <row r="141" spans="4:37" x14ac:dyDescent="0.2">
      <c r="D141" s="56"/>
      <c r="AC141" s="65"/>
      <c r="AD141" s="66"/>
      <c r="AE141" s="66"/>
      <c r="AF141" s="67"/>
      <c r="AG141" s="68"/>
      <c r="AH141" s="68"/>
      <c r="AI141" s="69"/>
      <c r="AJ141" s="64"/>
      <c r="AK141" s="56"/>
    </row>
    <row r="142" spans="4:37" x14ac:dyDescent="0.2">
      <c r="D142" s="56"/>
      <c r="AC142" s="65"/>
      <c r="AD142" s="66"/>
      <c r="AE142" s="66"/>
      <c r="AF142" s="67"/>
      <c r="AG142" s="68"/>
      <c r="AH142" s="68"/>
      <c r="AI142" s="69"/>
      <c r="AJ142" s="64"/>
      <c r="AK142" s="56"/>
    </row>
    <row r="143" spans="4:37" x14ac:dyDescent="0.2">
      <c r="D143" s="56"/>
      <c r="AC143" s="65"/>
      <c r="AD143" s="66"/>
      <c r="AE143" s="66"/>
      <c r="AF143" s="67"/>
      <c r="AG143" s="68"/>
      <c r="AH143" s="68"/>
      <c r="AI143" s="69"/>
      <c r="AJ143" s="64"/>
      <c r="AK143" s="56"/>
    </row>
    <row r="144" spans="4:37" x14ac:dyDescent="0.2">
      <c r="D144" s="56"/>
      <c r="AC144" s="65"/>
      <c r="AD144" s="66"/>
      <c r="AE144" s="66"/>
      <c r="AF144" s="67"/>
      <c r="AG144" s="68"/>
      <c r="AH144" s="68"/>
      <c r="AI144" s="69"/>
      <c r="AJ144" s="64"/>
      <c r="AK144" s="56"/>
    </row>
    <row r="145" spans="4:37" x14ac:dyDescent="0.2">
      <c r="D145" s="56"/>
      <c r="AC145" s="65"/>
      <c r="AD145" s="66"/>
      <c r="AE145" s="66"/>
      <c r="AF145" s="67"/>
      <c r="AG145" s="68"/>
      <c r="AH145" s="68"/>
      <c r="AI145" s="69"/>
      <c r="AJ145" s="64"/>
      <c r="AK145" s="56"/>
    </row>
    <row r="146" spans="4:37" x14ac:dyDescent="0.2">
      <c r="D146" s="56"/>
      <c r="AC146" s="65"/>
      <c r="AD146" s="66"/>
      <c r="AE146" s="66"/>
      <c r="AF146" s="67"/>
      <c r="AG146" s="68"/>
      <c r="AH146" s="68"/>
      <c r="AI146" s="69"/>
      <c r="AJ146" s="64"/>
      <c r="AK146" s="56"/>
    </row>
    <row r="147" spans="4:37" x14ac:dyDescent="0.2">
      <c r="D147" s="56"/>
      <c r="AC147" s="65"/>
      <c r="AD147" s="66"/>
      <c r="AE147" s="66"/>
      <c r="AF147" s="67"/>
      <c r="AG147" s="68"/>
      <c r="AH147" s="68"/>
      <c r="AI147" s="69"/>
      <c r="AJ147" s="64"/>
      <c r="AK147" s="56"/>
    </row>
    <row r="148" spans="4:37" x14ac:dyDescent="0.2">
      <c r="D148" s="56"/>
      <c r="AC148" s="65"/>
      <c r="AD148" s="66"/>
      <c r="AE148" s="66"/>
      <c r="AF148" s="67"/>
      <c r="AG148" s="68"/>
      <c r="AH148" s="68"/>
      <c r="AI148" s="69"/>
      <c r="AJ148" s="64"/>
      <c r="AK148" s="56"/>
    </row>
    <row r="149" spans="4:37" x14ac:dyDescent="0.2">
      <c r="D149" s="56"/>
      <c r="AC149" s="65"/>
      <c r="AD149" s="66"/>
      <c r="AE149" s="66"/>
      <c r="AF149" s="67"/>
      <c r="AG149" s="68"/>
      <c r="AH149" s="68"/>
      <c r="AI149" s="69"/>
      <c r="AJ149" s="64"/>
      <c r="AK149" s="56"/>
    </row>
    <row r="150" spans="4:37" x14ac:dyDescent="0.2">
      <c r="D150" s="56"/>
      <c r="AC150" s="65"/>
      <c r="AD150" s="66"/>
      <c r="AE150" s="66"/>
      <c r="AF150" s="67"/>
      <c r="AG150" s="68"/>
      <c r="AH150" s="68"/>
      <c r="AI150" s="69"/>
      <c r="AJ150" s="64"/>
      <c r="AK150" s="56"/>
    </row>
    <row r="151" spans="4:37" x14ac:dyDescent="0.2">
      <c r="D151" s="56"/>
      <c r="AC151" s="65"/>
      <c r="AD151" s="66"/>
      <c r="AE151" s="66"/>
      <c r="AF151" s="67"/>
      <c r="AG151" s="68"/>
      <c r="AH151" s="68"/>
      <c r="AI151" s="69"/>
      <c r="AJ151" s="64"/>
      <c r="AK151" s="56"/>
    </row>
    <row r="152" spans="4:37" x14ac:dyDescent="0.2">
      <c r="D152" s="56"/>
      <c r="AC152" s="65"/>
      <c r="AD152" s="66"/>
      <c r="AE152" s="66"/>
      <c r="AF152" s="67"/>
      <c r="AG152" s="68"/>
      <c r="AH152" s="68"/>
      <c r="AI152" s="69"/>
      <c r="AJ152" s="64"/>
      <c r="AK152" s="56"/>
    </row>
    <row r="153" spans="4:37" x14ac:dyDescent="0.2">
      <c r="D153" s="56"/>
      <c r="AC153" s="65"/>
      <c r="AD153" s="66"/>
      <c r="AE153" s="66"/>
      <c r="AF153" s="67"/>
      <c r="AG153" s="68"/>
      <c r="AH153" s="68"/>
      <c r="AI153" s="69"/>
      <c r="AJ153" s="64"/>
      <c r="AK153" s="56"/>
    </row>
    <row r="154" spans="4:37" x14ac:dyDescent="0.2">
      <c r="D154" s="56"/>
      <c r="AC154" s="65"/>
      <c r="AD154" s="66"/>
      <c r="AE154" s="66"/>
      <c r="AF154" s="67"/>
      <c r="AG154" s="68"/>
      <c r="AH154" s="68"/>
      <c r="AI154" s="69"/>
      <c r="AJ154" s="64"/>
      <c r="AK154" s="56"/>
    </row>
    <row r="155" spans="4:37" x14ac:dyDescent="0.2">
      <c r="D155" s="56"/>
      <c r="AC155" s="65"/>
      <c r="AD155" s="66"/>
      <c r="AE155" s="66"/>
      <c r="AF155" s="67"/>
      <c r="AG155" s="68"/>
      <c r="AH155" s="68"/>
      <c r="AI155" s="69"/>
      <c r="AJ155" s="64"/>
      <c r="AK155" s="56"/>
    </row>
    <row r="156" spans="4:37" x14ac:dyDescent="0.2">
      <c r="D156" s="56"/>
      <c r="AC156" s="65"/>
      <c r="AD156" s="66"/>
      <c r="AE156" s="66"/>
      <c r="AF156" s="67"/>
      <c r="AG156" s="68"/>
      <c r="AH156" s="68"/>
      <c r="AI156" s="69"/>
      <c r="AJ156" s="64"/>
      <c r="AK156" s="56"/>
    </row>
    <row r="157" spans="4:37" x14ac:dyDescent="0.2">
      <c r="D157" s="56"/>
      <c r="AC157" s="65"/>
      <c r="AD157" s="66"/>
      <c r="AE157" s="66"/>
      <c r="AF157" s="67"/>
      <c r="AG157" s="68"/>
      <c r="AH157" s="68"/>
      <c r="AI157" s="69"/>
      <c r="AJ157" s="64"/>
      <c r="AK157" s="56"/>
    </row>
    <row r="158" spans="4:37" x14ac:dyDescent="0.2">
      <c r="D158" s="56"/>
      <c r="AC158" s="65"/>
      <c r="AD158" s="66"/>
      <c r="AE158" s="66"/>
      <c r="AF158" s="67"/>
      <c r="AG158" s="68"/>
      <c r="AH158" s="68"/>
      <c r="AI158" s="69"/>
      <c r="AJ158" s="64"/>
      <c r="AK158" s="56"/>
    </row>
    <row r="159" spans="4:37" x14ac:dyDescent="0.2">
      <c r="D159" s="56"/>
      <c r="AC159" s="65"/>
      <c r="AD159" s="66"/>
      <c r="AE159" s="66"/>
      <c r="AF159" s="67"/>
      <c r="AG159" s="68"/>
      <c r="AH159" s="68"/>
      <c r="AI159" s="69"/>
      <c r="AJ159" s="64"/>
      <c r="AK159" s="56"/>
    </row>
    <row r="160" spans="4:37" x14ac:dyDescent="0.2">
      <c r="D160" s="56"/>
      <c r="AC160" s="65"/>
      <c r="AD160" s="66"/>
      <c r="AE160" s="66"/>
      <c r="AF160" s="67"/>
      <c r="AG160" s="68"/>
      <c r="AH160" s="68"/>
      <c r="AI160" s="69"/>
      <c r="AJ160" s="64"/>
      <c r="AK160" s="56"/>
    </row>
    <row r="161" spans="4:37" x14ac:dyDescent="0.2">
      <c r="D161" s="56"/>
      <c r="AC161" s="65"/>
      <c r="AD161" s="66"/>
      <c r="AE161" s="66"/>
      <c r="AF161" s="67"/>
      <c r="AG161" s="68"/>
      <c r="AH161" s="68"/>
      <c r="AI161" s="69"/>
      <c r="AJ161" s="64"/>
      <c r="AK161" s="56"/>
    </row>
    <row r="162" spans="4:37" x14ac:dyDescent="0.2">
      <c r="D162" s="56"/>
      <c r="AC162" s="65"/>
      <c r="AD162" s="66"/>
      <c r="AE162" s="66"/>
      <c r="AF162" s="67"/>
      <c r="AG162" s="68"/>
      <c r="AH162" s="68"/>
      <c r="AI162" s="69"/>
      <c r="AJ162" s="64"/>
      <c r="AK162" s="56"/>
    </row>
    <row r="163" spans="4:37" x14ac:dyDescent="0.2">
      <c r="D163" s="56"/>
      <c r="AC163" s="65"/>
      <c r="AD163" s="66"/>
      <c r="AE163" s="66"/>
      <c r="AF163" s="67"/>
      <c r="AG163" s="68"/>
      <c r="AH163" s="68"/>
      <c r="AI163" s="69"/>
      <c r="AJ163" s="64"/>
      <c r="AK163" s="56"/>
    </row>
    <row r="164" spans="4:37" x14ac:dyDescent="0.2">
      <c r="D164" s="56"/>
      <c r="AC164" s="65"/>
      <c r="AD164" s="66"/>
      <c r="AE164" s="66"/>
      <c r="AF164" s="67"/>
      <c r="AG164" s="68"/>
      <c r="AH164" s="68"/>
      <c r="AI164" s="69"/>
      <c r="AJ164" s="64"/>
      <c r="AK164" s="56"/>
    </row>
    <row r="165" spans="4:37" x14ac:dyDescent="0.2">
      <c r="D165" s="56"/>
      <c r="AC165" s="65"/>
      <c r="AD165" s="66"/>
      <c r="AE165" s="66"/>
      <c r="AF165" s="67"/>
      <c r="AG165" s="68"/>
      <c r="AH165" s="68"/>
      <c r="AI165" s="69"/>
      <c r="AJ165" s="64"/>
      <c r="AK165" s="56"/>
    </row>
    <row r="166" spans="4:37" x14ac:dyDescent="0.2">
      <c r="D166" s="56"/>
      <c r="AC166" s="65"/>
      <c r="AD166" s="66"/>
      <c r="AE166" s="66"/>
      <c r="AF166" s="67"/>
      <c r="AG166" s="68"/>
      <c r="AH166" s="68"/>
      <c r="AI166" s="69"/>
      <c r="AJ166" s="64"/>
      <c r="AK166" s="56"/>
    </row>
    <row r="167" spans="4:37" x14ac:dyDescent="0.2">
      <c r="D167" s="56"/>
      <c r="AC167" s="65"/>
      <c r="AD167" s="66"/>
      <c r="AE167" s="66"/>
      <c r="AF167" s="67"/>
      <c r="AG167" s="68"/>
      <c r="AH167" s="68"/>
      <c r="AI167" s="69"/>
      <c r="AJ167" s="64"/>
      <c r="AK167" s="56"/>
    </row>
    <row r="168" spans="4:37" x14ac:dyDescent="0.2">
      <c r="D168" s="56"/>
      <c r="AC168" s="65"/>
      <c r="AD168" s="66"/>
      <c r="AE168" s="66"/>
      <c r="AF168" s="67"/>
      <c r="AG168" s="68"/>
      <c r="AH168" s="68"/>
      <c r="AI168" s="69"/>
      <c r="AJ168" s="64"/>
      <c r="AK168" s="56"/>
    </row>
    <row r="169" spans="4:37" x14ac:dyDescent="0.2">
      <c r="D169" s="56"/>
      <c r="AC169" s="65"/>
      <c r="AD169" s="66"/>
      <c r="AE169" s="66"/>
      <c r="AF169" s="67"/>
      <c r="AG169" s="68"/>
      <c r="AH169" s="68"/>
      <c r="AI169" s="69"/>
      <c r="AJ169" s="64"/>
      <c r="AK169" s="56"/>
    </row>
    <row r="170" spans="4:37" x14ac:dyDescent="0.2">
      <c r="D170" s="56"/>
      <c r="AC170" s="65"/>
      <c r="AD170" s="66"/>
      <c r="AE170" s="66"/>
      <c r="AF170" s="67"/>
      <c r="AG170" s="68"/>
      <c r="AH170" s="68"/>
      <c r="AI170" s="69"/>
      <c r="AJ170" s="64"/>
      <c r="AK170" s="56"/>
    </row>
    <row r="171" spans="4:37" x14ac:dyDescent="0.2">
      <c r="D171" s="56"/>
      <c r="AC171" s="65"/>
      <c r="AD171" s="66"/>
      <c r="AE171" s="66"/>
      <c r="AF171" s="67"/>
      <c r="AG171" s="68"/>
      <c r="AH171" s="68"/>
      <c r="AI171" s="69"/>
      <c r="AJ171" s="64"/>
      <c r="AK171" s="56"/>
    </row>
    <row r="172" spans="4:37" x14ac:dyDescent="0.2">
      <c r="D172" s="56"/>
      <c r="AC172" s="65"/>
      <c r="AD172" s="66"/>
      <c r="AE172" s="66"/>
      <c r="AF172" s="67"/>
      <c r="AG172" s="68"/>
      <c r="AH172" s="68"/>
      <c r="AI172" s="69"/>
      <c r="AJ172" s="64"/>
      <c r="AK172" s="56"/>
    </row>
    <row r="173" spans="4:37" x14ac:dyDescent="0.2">
      <c r="D173" s="56"/>
      <c r="AC173" s="65"/>
      <c r="AD173" s="66"/>
      <c r="AE173" s="66"/>
      <c r="AF173" s="67"/>
      <c r="AG173" s="68"/>
      <c r="AH173" s="68"/>
      <c r="AI173" s="69"/>
      <c r="AJ173" s="64"/>
      <c r="AK173" s="56"/>
    </row>
    <row r="174" spans="4:37" x14ac:dyDescent="0.2">
      <c r="D174" s="56"/>
      <c r="AC174" s="65"/>
      <c r="AD174" s="66"/>
      <c r="AE174" s="66"/>
      <c r="AF174" s="67"/>
      <c r="AG174" s="68"/>
      <c r="AH174" s="68"/>
      <c r="AI174" s="69"/>
      <c r="AJ174" s="64"/>
      <c r="AK174" s="56"/>
    </row>
    <row r="175" spans="4:37" x14ac:dyDescent="0.2">
      <c r="D175" s="56"/>
      <c r="AC175" s="65"/>
      <c r="AD175" s="66"/>
      <c r="AE175" s="66"/>
      <c r="AF175" s="67"/>
      <c r="AG175" s="68"/>
      <c r="AH175" s="68"/>
      <c r="AI175" s="69"/>
      <c r="AJ175" s="64"/>
      <c r="AK175" s="56"/>
    </row>
    <row r="176" spans="4:37" x14ac:dyDescent="0.2">
      <c r="D176" s="56"/>
      <c r="AC176" s="65"/>
      <c r="AD176" s="66"/>
      <c r="AE176" s="66"/>
      <c r="AF176" s="67"/>
      <c r="AG176" s="68"/>
      <c r="AH176" s="68"/>
      <c r="AI176" s="69"/>
      <c r="AJ176" s="64"/>
      <c r="AK176" s="56"/>
    </row>
    <row r="177" spans="4:37" x14ac:dyDescent="0.2">
      <c r="D177" s="56"/>
      <c r="AC177" s="65"/>
      <c r="AD177" s="66"/>
      <c r="AE177" s="66"/>
      <c r="AF177" s="67"/>
      <c r="AG177" s="68"/>
      <c r="AH177" s="68"/>
      <c r="AI177" s="69"/>
      <c r="AJ177" s="64"/>
      <c r="AK177" s="56"/>
    </row>
    <row r="178" spans="4:37" x14ac:dyDescent="0.2">
      <c r="D178" s="56"/>
      <c r="AC178" s="65"/>
      <c r="AD178" s="66"/>
      <c r="AE178" s="66"/>
      <c r="AF178" s="67"/>
      <c r="AG178" s="68"/>
      <c r="AH178" s="68"/>
      <c r="AI178" s="69"/>
      <c r="AJ178" s="64"/>
      <c r="AK178" s="56"/>
    </row>
    <row r="179" spans="4:37" x14ac:dyDescent="0.2">
      <c r="D179" s="56"/>
      <c r="AC179" s="65"/>
      <c r="AD179" s="66"/>
      <c r="AE179" s="66"/>
      <c r="AF179" s="67"/>
      <c r="AG179" s="68"/>
      <c r="AH179" s="68"/>
      <c r="AI179" s="69"/>
      <c r="AJ179" s="64"/>
      <c r="AK179" s="56"/>
    </row>
    <row r="180" spans="4:37" x14ac:dyDescent="0.2">
      <c r="D180" s="56"/>
      <c r="AC180" s="65"/>
      <c r="AD180" s="66"/>
      <c r="AE180" s="66"/>
      <c r="AF180" s="67"/>
      <c r="AG180" s="68"/>
      <c r="AH180" s="68"/>
      <c r="AI180" s="69"/>
      <c r="AJ180" s="64"/>
      <c r="AK180" s="56"/>
    </row>
    <row r="181" spans="4:37" x14ac:dyDescent="0.2">
      <c r="D181" s="56"/>
      <c r="AC181" s="65"/>
      <c r="AD181" s="66"/>
      <c r="AE181" s="66"/>
      <c r="AF181" s="67"/>
      <c r="AG181" s="68"/>
      <c r="AH181" s="68"/>
      <c r="AI181" s="69"/>
      <c r="AJ181" s="64"/>
      <c r="AK181" s="56"/>
    </row>
    <row r="182" spans="4:37" x14ac:dyDescent="0.2">
      <c r="D182" s="56"/>
      <c r="AC182" s="65"/>
      <c r="AD182" s="66"/>
      <c r="AE182" s="66"/>
      <c r="AF182" s="67"/>
      <c r="AG182" s="68"/>
      <c r="AH182" s="68"/>
      <c r="AI182" s="69"/>
      <c r="AJ182" s="64"/>
      <c r="AK182" s="56"/>
    </row>
    <row r="183" spans="4:37" x14ac:dyDescent="0.2">
      <c r="D183" s="56"/>
      <c r="AC183" s="65"/>
      <c r="AD183" s="66"/>
      <c r="AE183" s="66"/>
      <c r="AF183" s="67"/>
      <c r="AG183" s="68"/>
      <c r="AH183" s="68"/>
      <c r="AI183" s="69"/>
      <c r="AJ183" s="64"/>
      <c r="AK183" s="56"/>
    </row>
    <row r="184" spans="4:37" x14ac:dyDescent="0.2">
      <c r="D184" s="56"/>
      <c r="AC184" s="65"/>
      <c r="AD184" s="66"/>
      <c r="AE184" s="66"/>
      <c r="AF184" s="67"/>
      <c r="AG184" s="68"/>
      <c r="AH184" s="68"/>
      <c r="AI184" s="69"/>
      <c r="AJ184" s="64"/>
      <c r="AK184" s="56"/>
    </row>
    <row r="185" spans="4:37" x14ac:dyDescent="0.2">
      <c r="D185" s="56"/>
      <c r="AC185" s="65"/>
      <c r="AD185" s="66"/>
      <c r="AE185" s="66"/>
      <c r="AF185" s="67"/>
      <c r="AG185" s="68"/>
      <c r="AH185" s="68"/>
      <c r="AI185" s="69"/>
      <c r="AJ185" s="64"/>
      <c r="AK185" s="56"/>
    </row>
    <row r="186" spans="4:37" x14ac:dyDescent="0.2">
      <c r="D186" s="56"/>
      <c r="AC186" s="65"/>
      <c r="AD186" s="66"/>
      <c r="AE186" s="66"/>
      <c r="AF186" s="67"/>
      <c r="AG186" s="68"/>
      <c r="AH186" s="68"/>
      <c r="AI186" s="69"/>
      <c r="AJ186" s="64"/>
      <c r="AK186" s="56"/>
    </row>
    <row r="187" spans="4:37" x14ac:dyDescent="0.2">
      <c r="D187" s="56"/>
      <c r="AC187" s="65"/>
      <c r="AD187" s="66"/>
      <c r="AE187" s="66"/>
      <c r="AF187" s="67"/>
      <c r="AG187" s="68"/>
      <c r="AH187" s="68"/>
      <c r="AI187" s="69"/>
      <c r="AJ187" s="64"/>
      <c r="AK187" s="56"/>
    </row>
    <row r="188" spans="4:37" x14ac:dyDescent="0.2">
      <c r="D188" s="56"/>
      <c r="AC188" s="65"/>
      <c r="AD188" s="66"/>
      <c r="AE188" s="66"/>
      <c r="AF188" s="67"/>
      <c r="AG188" s="68"/>
      <c r="AH188" s="68"/>
      <c r="AI188" s="69"/>
      <c r="AJ188" s="64"/>
      <c r="AK188" s="56"/>
    </row>
    <row r="189" spans="4:37" x14ac:dyDescent="0.2">
      <c r="D189" s="56"/>
      <c r="AC189" s="65"/>
      <c r="AD189" s="66"/>
      <c r="AE189" s="66"/>
      <c r="AF189" s="67"/>
      <c r="AG189" s="68"/>
      <c r="AH189" s="68"/>
      <c r="AI189" s="69"/>
      <c r="AJ189" s="64"/>
      <c r="AK189" s="56"/>
    </row>
    <row r="190" spans="4:37" x14ac:dyDescent="0.2">
      <c r="D190" s="56"/>
      <c r="AC190" s="65"/>
      <c r="AD190" s="66"/>
      <c r="AE190" s="66"/>
      <c r="AF190" s="67"/>
      <c r="AG190" s="68"/>
      <c r="AH190" s="68"/>
      <c r="AI190" s="69"/>
      <c r="AJ190" s="64"/>
      <c r="AK190" s="56"/>
    </row>
    <row r="191" spans="4:37" x14ac:dyDescent="0.2">
      <c r="D191" s="56"/>
      <c r="AC191" s="65"/>
      <c r="AD191" s="66"/>
      <c r="AE191" s="66"/>
      <c r="AF191" s="67"/>
      <c r="AG191" s="68"/>
      <c r="AH191" s="68"/>
      <c r="AI191" s="69"/>
      <c r="AJ191" s="64"/>
      <c r="AK191" s="56"/>
    </row>
    <row r="192" spans="4:37" x14ac:dyDescent="0.2">
      <c r="D192" s="56"/>
      <c r="AC192" s="65"/>
      <c r="AD192" s="66"/>
      <c r="AE192" s="66"/>
      <c r="AF192" s="67"/>
      <c r="AG192" s="68"/>
      <c r="AH192" s="68"/>
      <c r="AI192" s="69"/>
      <c r="AJ192" s="64"/>
      <c r="AK192" s="56"/>
    </row>
    <row r="193" spans="4:37" x14ac:dyDescent="0.2">
      <c r="D193" s="56"/>
      <c r="AC193" s="65"/>
      <c r="AD193" s="66"/>
      <c r="AE193" s="66"/>
      <c r="AF193" s="67"/>
      <c r="AG193" s="68"/>
      <c r="AH193" s="68"/>
      <c r="AI193" s="69"/>
      <c r="AJ193" s="64"/>
      <c r="AK193" s="56"/>
    </row>
    <row r="194" spans="4:37" x14ac:dyDescent="0.2">
      <c r="D194" s="56"/>
      <c r="AC194" s="65"/>
      <c r="AD194" s="66"/>
      <c r="AE194" s="66"/>
      <c r="AF194" s="67"/>
      <c r="AG194" s="68"/>
      <c r="AH194" s="68"/>
      <c r="AI194" s="69"/>
      <c r="AJ194" s="64"/>
      <c r="AK194" s="56"/>
    </row>
    <row r="195" spans="4:37" x14ac:dyDescent="0.2">
      <c r="D195" s="56"/>
      <c r="AC195" s="65"/>
      <c r="AD195" s="66"/>
      <c r="AE195" s="66"/>
      <c r="AF195" s="67"/>
      <c r="AG195" s="68"/>
      <c r="AH195" s="68"/>
      <c r="AI195" s="69"/>
      <c r="AJ195" s="64"/>
      <c r="AK195" s="56"/>
    </row>
    <row r="196" spans="4:37" x14ac:dyDescent="0.2">
      <c r="D196" s="56"/>
      <c r="AC196" s="65"/>
      <c r="AD196" s="66"/>
      <c r="AE196" s="66"/>
      <c r="AF196" s="67"/>
      <c r="AG196" s="68"/>
      <c r="AH196" s="68"/>
      <c r="AI196" s="69"/>
      <c r="AJ196" s="64"/>
      <c r="AK196" s="56"/>
    </row>
    <row r="197" spans="4:37" x14ac:dyDescent="0.2">
      <c r="D197" s="56"/>
      <c r="AC197" s="65"/>
      <c r="AD197" s="66"/>
      <c r="AE197" s="66"/>
      <c r="AF197" s="67"/>
      <c r="AG197" s="68"/>
      <c r="AH197" s="68"/>
      <c r="AI197" s="69"/>
      <c r="AJ197" s="64"/>
      <c r="AK197" s="56"/>
    </row>
    <row r="198" spans="4:37" x14ac:dyDescent="0.2">
      <c r="D198" s="56"/>
      <c r="AC198" s="65"/>
      <c r="AD198" s="66"/>
      <c r="AE198" s="66"/>
      <c r="AF198" s="67"/>
      <c r="AG198" s="68"/>
      <c r="AH198" s="68"/>
      <c r="AI198" s="69"/>
      <c r="AJ198" s="64"/>
      <c r="AK198" s="56"/>
    </row>
    <row r="199" spans="4:37" x14ac:dyDescent="0.2">
      <c r="D199" s="56"/>
      <c r="AC199" s="65"/>
      <c r="AD199" s="66"/>
      <c r="AE199" s="66"/>
      <c r="AF199" s="67"/>
      <c r="AG199" s="68"/>
      <c r="AH199" s="68"/>
      <c r="AI199" s="69"/>
      <c r="AJ199" s="64"/>
      <c r="AK199" s="56"/>
    </row>
    <row r="200" spans="4:37" x14ac:dyDescent="0.2">
      <c r="D200" s="56"/>
      <c r="AC200" s="65"/>
      <c r="AD200" s="66"/>
      <c r="AE200" s="66"/>
      <c r="AF200" s="67"/>
      <c r="AG200" s="68"/>
      <c r="AH200" s="68"/>
      <c r="AI200" s="69"/>
      <c r="AJ200" s="64"/>
      <c r="AK200" s="56"/>
    </row>
    <row r="201" spans="4:37" x14ac:dyDescent="0.2">
      <c r="D201" s="56"/>
      <c r="AC201" s="65"/>
      <c r="AD201" s="66"/>
      <c r="AE201" s="66"/>
      <c r="AF201" s="67"/>
      <c r="AG201" s="68"/>
      <c r="AH201" s="68"/>
      <c r="AI201" s="69"/>
      <c r="AJ201" s="64"/>
      <c r="AK201" s="56"/>
    </row>
    <row r="202" spans="4:37" x14ac:dyDescent="0.2">
      <c r="D202" s="56"/>
      <c r="AC202" s="65"/>
      <c r="AD202" s="66"/>
      <c r="AE202" s="66"/>
      <c r="AF202" s="67"/>
      <c r="AG202" s="68"/>
      <c r="AH202" s="68"/>
      <c r="AI202" s="69"/>
      <c r="AJ202" s="64"/>
      <c r="AK202" s="56"/>
    </row>
    <row r="203" spans="4:37" x14ac:dyDescent="0.2">
      <c r="D203" s="56"/>
      <c r="AC203" s="65"/>
      <c r="AD203" s="66"/>
      <c r="AE203" s="66"/>
      <c r="AF203" s="67"/>
      <c r="AG203" s="68"/>
      <c r="AH203" s="68"/>
      <c r="AI203" s="69"/>
      <c r="AJ203" s="64"/>
      <c r="AK203" s="56"/>
    </row>
    <row r="204" spans="4:37" x14ac:dyDescent="0.2">
      <c r="D204" s="56"/>
      <c r="AC204" s="65"/>
      <c r="AD204" s="66"/>
      <c r="AE204" s="66"/>
      <c r="AF204" s="67"/>
      <c r="AG204" s="68"/>
      <c r="AH204" s="68"/>
      <c r="AI204" s="69"/>
      <c r="AJ204" s="64"/>
      <c r="AK204" s="56"/>
    </row>
    <row r="205" spans="4:37" x14ac:dyDescent="0.2">
      <c r="D205" s="56"/>
      <c r="AC205" s="65"/>
      <c r="AD205" s="66"/>
      <c r="AE205" s="66"/>
      <c r="AF205" s="67"/>
      <c r="AG205" s="68"/>
      <c r="AH205" s="68"/>
      <c r="AI205" s="69"/>
      <c r="AJ205" s="64"/>
      <c r="AK205" s="56"/>
    </row>
    <row r="206" spans="4:37" x14ac:dyDescent="0.2">
      <c r="D206" s="56"/>
      <c r="AC206" s="65"/>
      <c r="AD206" s="66"/>
      <c r="AE206" s="66"/>
      <c r="AF206" s="67"/>
      <c r="AG206" s="68"/>
      <c r="AH206" s="68"/>
      <c r="AI206" s="69"/>
      <c r="AJ206" s="64"/>
      <c r="AK206" s="56"/>
    </row>
    <row r="207" spans="4:37" x14ac:dyDescent="0.2">
      <c r="D207" s="56"/>
      <c r="AC207" s="65"/>
      <c r="AD207" s="66"/>
      <c r="AE207" s="66"/>
      <c r="AF207" s="67"/>
      <c r="AG207" s="68"/>
      <c r="AH207" s="68"/>
      <c r="AI207" s="69"/>
      <c r="AJ207" s="64"/>
      <c r="AK207" s="56"/>
    </row>
    <row r="208" spans="4:37" x14ac:dyDescent="0.2">
      <c r="D208" s="56"/>
      <c r="AC208" s="65"/>
      <c r="AD208" s="66"/>
      <c r="AE208" s="66"/>
      <c r="AF208" s="67"/>
      <c r="AG208" s="68"/>
      <c r="AH208" s="68"/>
      <c r="AI208" s="69"/>
      <c r="AJ208" s="64"/>
      <c r="AK208" s="56"/>
    </row>
    <row r="209" spans="4:37" x14ac:dyDescent="0.2">
      <c r="D209" s="56"/>
      <c r="AC209" s="65"/>
      <c r="AD209" s="66"/>
      <c r="AE209" s="66"/>
      <c r="AF209" s="67"/>
      <c r="AG209" s="68"/>
      <c r="AH209" s="68"/>
      <c r="AI209" s="69"/>
      <c r="AJ209" s="64"/>
      <c r="AK209" s="56"/>
    </row>
    <row r="210" spans="4:37" x14ac:dyDescent="0.2">
      <c r="D210" s="56"/>
      <c r="AC210" s="65"/>
      <c r="AD210" s="66"/>
      <c r="AE210" s="66"/>
      <c r="AF210" s="67"/>
      <c r="AG210" s="68"/>
      <c r="AH210" s="68"/>
      <c r="AI210" s="69"/>
      <c r="AJ210" s="64"/>
      <c r="AK210" s="56"/>
    </row>
    <row r="211" spans="4:37" x14ac:dyDescent="0.2">
      <c r="D211" s="56"/>
      <c r="AC211" s="65"/>
      <c r="AD211" s="66"/>
      <c r="AE211" s="66"/>
      <c r="AF211" s="67"/>
      <c r="AG211" s="68"/>
      <c r="AH211" s="68"/>
      <c r="AI211" s="69"/>
      <c r="AJ211" s="64"/>
      <c r="AK211" s="56"/>
    </row>
    <row r="212" spans="4:37" x14ac:dyDescent="0.2">
      <c r="D212" s="56"/>
      <c r="AC212" s="65"/>
      <c r="AD212" s="66"/>
      <c r="AE212" s="66"/>
      <c r="AF212" s="67"/>
      <c r="AG212" s="68"/>
      <c r="AH212" s="68"/>
      <c r="AI212" s="69"/>
      <c r="AJ212" s="64"/>
      <c r="AK212" s="56"/>
    </row>
    <row r="213" spans="4:37" x14ac:dyDescent="0.2">
      <c r="D213" s="56"/>
      <c r="AC213" s="65"/>
      <c r="AD213" s="66"/>
      <c r="AE213" s="66"/>
      <c r="AF213" s="67"/>
      <c r="AG213" s="68"/>
      <c r="AH213" s="68"/>
      <c r="AI213" s="69"/>
      <c r="AJ213" s="64"/>
      <c r="AK213" s="56"/>
    </row>
    <row r="214" spans="4:37" x14ac:dyDescent="0.2">
      <c r="D214" s="56"/>
      <c r="AC214" s="65"/>
      <c r="AD214" s="66"/>
      <c r="AE214" s="66"/>
      <c r="AF214" s="67"/>
      <c r="AG214" s="68"/>
      <c r="AH214" s="68"/>
      <c r="AI214" s="69"/>
      <c r="AJ214" s="64"/>
      <c r="AK214" s="56"/>
    </row>
    <row r="215" spans="4:37" x14ac:dyDescent="0.2">
      <c r="D215" s="56"/>
      <c r="AC215" s="65"/>
      <c r="AD215" s="66"/>
      <c r="AE215" s="66"/>
      <c r="AF215" s="67"/>
      <c r="AG215" s="68"/>
      <c r="AH215" s="68"/>
      <c r="AI215" s="69"/>
      <c r="AJ215" s="64"/>
      <c r="AK215" s="56"/>
    </row>
    <row r="216" spans="4:37" x14ac:dyDescent="0.2">
      <c r="D216" s="56"/>
      <c r="AC216" s="65"/>
      <c r="AD216" s="66"/>
      <c r="AE216" s="66"/>
      <c r="AF216" s="67"/>
      <c r="AG216" s="68"/>
      <c r="AH216" s="68"/>
      <c r="AI216" s="69"/>
      <c r="AJ216" s="64"/>
      <c r="AK216" s="56"/>
    </row>
    <row r="217" spans="4:37" x14ac:dyDescent="0.2">
      <c r="D217" s="56"/>
      <c r="AC217" s="65"/>
      <c r="AD217" s="66"/>
      <c r="AE217" s="66"/>
      <c r="AF217" s="67"/>
      <c r="AG217" s="68"/>
      <c r="AH217" s="68"/>
      <c r="AI217" s="69"/>
      <c r="AJ217" s="64"/>
      <c r="AK217" s="56"/>
    </row>
    <row r="218" spans="4:37" x14ac:dyDescent="0.2">
      <c r="D218" s="56"/>
      <c r="AC218" s="65"/>
      <c r="AD218" s="66"/>
      <c r="AE218" s="66"/>
      <c r="AF218" s="67"/>
      <c r="AG218" s="68"/>
      <c r="AH218" s="68"/>
      <c r="AI218" s="69"/>
      <c r="AJ218" s="64"/>
      <c r="AK218" s="56"/>
    </row>
    <row r="219" spans="4:37" x14ac:dyDescent="0.2">
      <c r="D219" s="56"/>
      <c r="AC219" s="65"/>
      <c r="AD219" s="66"/>
      <c r="AE219" s="66"/>
      <c r="AF219" s="67"/>
      <c r="AG219" s="68"/>
      <c r="AH219" s="68"/>
      <c r="AI219" s="69"/>
      <c r="AJ219" s="64"/>
      <c r="AK219" s="56"/>
    </row>
    <row r="220" spans="4:37" x14ac:dyDescent="0.2">
      <c r="D220" s="56"/>
      <c r="AC220" s="65"/>
      <c r="AD220" s="66"/>
      <c r="AE220" s="66"/>
      <c r="AF220" s="67"/>
      <c r="AG220" s="68"/>
      <c r="AH220" s="68"/>
      <c r="AI220" s="69"/>
      <c r="AJ220" s="64"/>
      <c r="AK220" s="56"/>
    </row>
    <row r="221" spans="4:37" x14ac:dyDescent="0.2">
      <c r="D221" s="56"/>
      <c r="AC221" s="65"/>
      <c r="AD221" s="66"/>
      <c r="AE221" s="66"/>
      <c r="AF221" s="67"/>
      <c r="AG221" s="68"/>
      <c r="AH221" s="68"/>
      <c r="AI221" s="69"/>
      <c r="AJ221" s="64"/>
      <c r="AK221" s="56"/>
    </row>
    <row r="222" spans="4:37" x14ac:dyDescent="0.2">
      <c r="D222" s="56"/>
      <c r="AC222" s="65"/>
      <c r="AD222" s="66"/>
      <c r="AE222" s="66"/>
      <c r="AF222" s="67"/>
      <c r="AG222" s="68"/>
      <c r="AH222" s="68"/>
      <c r="AI222" s="69"/>
      <c r="AJ222" s="64"/>
      <c r="AK222" s="56"/>
    </row>
    <row r="223" spans="4:37" x14ac:dyDescent="0.2">
      <c r="D223" s="56"/>
      <c r="AC223" s="65"/>
      <c r="AD223" s="66"/>
      <c r="AE223" s="66"/>
      <c r="AF223" s="67"/>
      <c r="AG223" s="68"/>
      <c r="AH223" s="68"/>
      <c r="AI223" s="69"/>
      <c r="AJ223" s="64"/>
      <c r="AK223" s="56"/>
    </row>
    <row r="224" spans="4:37" x14ac:dyDescent="0.2">
      <c r="D224" s="56"/>
      <c r="AC224" s="65"/>
      <c r="AD224" s="66"/>
      <c r="AE224" s="66"/>
      <c r="AF224" s="67"/>
      <c r="AG224" s="68"/>
      <c r="AH224" s="68"/>
      <c r="AI224" s="69"/>
      <c r="AJ224" s="64"/>
      <c r="AK224" s="56"/>
    </row>
    <row r="225" spans="4:37" x14ac:dyDescent="0.2">
      <c r="D225" s="56"/>
      <c r="AC225" s="65"/>
      <c r="AD225" s="66"/>
      <c r="AE225" s="66"/>
      <c r="AF225" s="67"/>
      <c r="AG225" s="68"/>
      <c r="AH225" s="68"/>
      <c r="AI225" s="69"/>
      <c r="AJ225" s="64"/>
      <c r="AK225" s="56"/>
    </row>
    <row r="226" spans="4:37" x14ac:dyDescent="0.2">
      <c r="D226" s="56"/>
      <c r="AC226" s="65"/>
      <c r="AD226" s="66"/>
      <c r="AE226" s="66"/>
      <c r="AF226" s="67"/>
      <c r="AG226" s="68"/>
      <c r="AH226" s="68"/>
      <c r="AI226" s="69"/>
      <c r="AJ226" s="64"/>
      <c r="AK226" s="56"/>
    </row>
    <row r="227" spans="4:37" x14ac:dyDescent="0.2">
      <c r="D227" s="56"/>
      <c r="AC227" s="65"/>
      <c r="AD227" s="66"/>
      <c r="AE227" s="66"/>
      <c r="AF227" s="67"/>
      <c r="AG227" s="68"/>
      <c r="AH227" s="68"/>
      <c r="AI227" s="69"/>
      <c r="AJ227" s="64"/>
      <c r="AK227" s="56"/>
    </row>
    <row r="228" spans="4:37" x14ac:dyDescent="0.2">
      <c r="D228" s="56"/>
      <c r="AC228" s="65"/>
      <c r="AD228" s="66"/>
      <c r="AE228" s="66"/>
      <c r="AF228" s="67"/>
      <c r="AG228" s="68"/>
      <c r="AH228" s="68"/>
      <c r="AI228" s="69"/>
      <c r="AJ228" s="64"/>
      <c r="AK228" s="56"/>
    </row>
    <row r="229" spans="4:37" x14ac:dyDescent="0.2">
      <c r="D229" s="56"/>
      <c r="AC229" s="65"/>
      <c r="AD229" s="66"/>
      <c r="AE229" s="66"/>
      <c r="AF229" s="67"/>
      <c r="AG229" s="68"/>
      <c r="AH229" s="68"/>
      <c r="AI229" s="69"/>
      <c r="AJ229" s="64"/>
      <c r="AK229" s="56"/>
    </row>
    <row r="230" spans="4:37" x14ac:dyDescent="0.2">
      <c r="D230" s="56"/>
      <c r="AC230" s="65"/>
      <c r="AD230" s="66"/>
      <c r="AE230" s="66"/>
      <c r="AF230" s="67"/>
      <c r="AG230" s="68"/>
      <c r="AH230" s="68"/>
      <c r="AI230" s="69"/>
      <c r="AJ230" s="64"/>
      <c r="AK230" s="56"/>
    </row>
    <row r="231" spans="4:37" x14ac:dyDescent="0.2">
      <c r="D231" s="56"/>
      <c r="AC231" s="65"/>
      <c r="AD231" s="66"/>
      <c r="AE231" s="66"/>
      <c r="AF231" s="67"/>
      <c r="AG231" s="68"/>
      <c r="AH231" s="68"/>
      <c r="AI231" s="69"/>
      <c r="AJ231" s="64"/>
      <c r="AK231" s="56"/>
    </row>
    <row r="232" spans="4:37" x14ac:dyDescent="0.2">
      <c r="D232" s="56"/>
      <c r="AC232" s="65"/>
      <c r="AD232" s="66"/>
      <c r="AE232" s="66"/>
      <c r="AF232" s="67"/>
      <c r="AG232" s="68"/>
      <c r="AH232" s="68"/>
      <c r="AI232" s="69"/>
      <c r="AJ232" s="64"/>
      <c r="AK232" s="56"/>
    </row>
    <row r="233" spans="4:37" x14ac:dyDescent="0.2">
      <c r="D233" s="56"/>
      <c r="AC233" s="65"/>
      <c r="AD233" s="66"/>
      <c r="AE233" s="66"/>
      <c r="AF233" s="67"/>
      <c r="AG233" s="68"/>
      <c r="AH233" s="68"/>
      <c r="AI233" s="69"/>
      <c r="AJ233" s="64"/>
      <c r="AK233" s="56"/>
    </row>
    <row r="234" spans="4:37" x14ac:dyDescent="0.2">
      <c r="D234" s="56"/>
      <c r="AC234" s="65"/>
      <c r="AD234" s="66"/>
      <c r="AE234" s="66"/>
      <c r="AF234" s="67"/>
      <c r="AG234" s="68"/>
      <c r="AH234" s="68"/>
      <c r="AI234" s="69"/>
      <c r="AJ234" s="64"/>
      <c r="AK234" s="56"/>
    </row>
    <row r="235" spans="4:37" x14ac:dyDescent="0.2">
      <c r="D235" s="56"/>
      <c r="AC235" s="65"/>
      <c r="AD235" s="66"/>
      <c r="AE235" s="66"/>
      <c r="AF235" s="67"/>
      <c r="AG235" s="68"/>
      <c r="AH235" s="68"/>
      <c r="AI235" s="69"/>
      <c r="AJ235" s="64"/>
      <c r="AK235" s="56"/>
    </row>
    <row r="236" spans="4:37" x14ac:dyDescent="0.2">
      <c r="D236" s="56"/>
      <c r="AC236" s="65"/>
      <c r="AD236" s="66"/>
      <c r="AE236" s="66"/>
      <c r="AF236" s="67"/>
      <c r="AG236" s="68"/>
      <c r="AH236" s="68"/>
      <c r="AI236" s="69"/>
      <c r="AJ236" s="64"/>
      <c r="AK236" s="56"/>
    </row>
    <row r="237" spans="4:37" x14ac:dyDescent="0.2">
      <c r="D237" s="56"/>
      <c r="AC237" s="65"/>
      <c r="AD237" s="66"/>
      <c r="AE237" s="66"/>
      <c r="AF237" s="67"/>
      <c r="AG237" s="68"/>
      <c r="AH237" s="68"/>
      <c r="AI237" s="69"/>
      <c r="AJ237" s="64"/>
      <c r="AK237" s="56"/>
    </row>
    <row r="238" spans="4:37" x14ac:dyDescent="0.2">
      <c r="D238" s="56"/>
      <c r="AC238" s="65"/>
      <c r="AD238" s="66"/>
      <c r="AE238" s="66"/>
      <c r="AF238" s="67"/>
      <c r="AG238" s="68"/>
      <c r="AH238" s="68"/>
      <c r="AI238" s="69"/>
      <c r="AJ238" s="64"/>
      <c r="AK238" s="56"/>
    </row>
    <row r="239" spans="4:37" x14ac:dyDescent="0.2">
      <c r="D239" s="56"/>
      <c r="AC239" s="65"/>
      <c r="AD239" s="66"/>
      <c r="AE239" s="66"/>
      <c r="AF239" s="67"/>
      <c r="AG239" s="68"/>
      <c r="AH239" s="68"/>
      <c r="AI239" s="69"/>
      <c r="AJ239" s="64"/>
      <c r="AK239" s="56"/>
    </row>
    <row r="240" spans="4:37" x14ac:dyDescent="0.2">
      <c r="D240" s="56"/>
      <c r="AC240" s="65"/>
      <c r="AD240" s="66"/>
      <c r="AE240" s="66"/>
      <c r="AF240" s="67"/>
      <c r="AG240" s="68"/>
      <c r="AH240" s="68"/>
      <c r="AI240" s="69"/>
      <c r="AJ240" s="64"/>
      <c r="AK240" s="56"/>
    </row>
    <row r="241" spans="4:37" x14ac:dyDescent="0.2">
      <c r="D241" s="56"/>
      <c r="AC241" s="65"/>
      <c r="AD241" s="66"/>
      <c r="AE241" s="66"/>
      <c r="AF241" s="67"/>
      <c r="AG241" s="68"/>
      <c r="AH241" s="68"/>
      <c r="AI241" s="69"/>
      <c r="AJ241" s="64"/>
      <c r="AK241" s="56"/>
    </row>
    <row r="242" spans="4:37" x14ac:dyDescent="0.2">
      <c r="D242" s="56"/>
      <c r="AC242" s="65"/>
      <c r="AD242" s="66"/>
      <c r="AE242" s="66"/>
      <c r="AF242" s="67"/>
      <c r="AG242" s="68"/>
      <c r="AH242" s="68"/>
      <c r="AI242" s="69"/>
      <c r="AJ242" s="64"/>
      <c r="AK242" s="56"/>
    </row>
    <row r="243" spans="4:37" x14ac:dyDescent="0.2">
      <c r="D243" s="56"/>
      <c r="AC243" s="65"/>
      <c r="AD243" s="66"/>
      <c r="AE243" s="66"/>
      <c r="AF243" s="67"/>
      <c r="AG243" s="68"/>
      <c r="AH243" s="68"/>
      <c r="AI243" s="69"/>
      <c r="AJ243" s="64"/>
      <c r="AK243" s="56"/>
    </row>
    <row r="244" spans="4:37" x14ac:dyDescent="0.2">
      <c r="D244" s="56"/>
      <c r="AC244" s="65"/>
      <c r="AD244" s="66"/>
      <c r="AE244" s="66"/>
      <c r="AF244" s="67"/>
      <c r="AG244" s="68"/>
      <c r="AH244" s="68"/>
      <c r="AI244" s="69"/>
      <c r="AJ244" s="64"/>
      <c r="AK244" s="56"/>
    </row>
    <row r="245" spans="4:37" x14ac:dyDescent="0.2">
      <c r="D245" s="56"/>
      <c r="AC245" s="65"/>
      <c r="AD245" s="66"/>
      <c r="AE245" s="66"/>
      <c r="AF245" s="67"/>
      <c r="AG245" s="68"/>
      <c r="AH245" s="68"/>
      <c r="AI245" s="69"/>
      <c r="AJ245" s="64"/>
      <c r="AK245" s="56"/>
    </row>
    <row r="246" spans="4:37" x14ac:dyDescent="0.2">
      <c r="D246" s="56"/>
      <c r="AC246" s="65"/>
      <c r="AD246" s="66"/>
      <c r="AE246" s="66"/>
      <c r="AF246" s="67"/>
      <c r="AG246" s="68"/>
      <c r="AH246" s="68"/>
      <c r="AI246" s="69"/>
      <c r="AJ246" s="64"/>
      <c r="AK246" s="56"/>
    </row>
    <row r="247" spans="4:37" x14ac:dyDescent="0.2">
      <c r="D247" s="56"/>
      <c r="AC247" s="65"/>
      <c r="AD247" s="66"/>
      <c r="AE247" s="66"/>
      <c r="AF247" s="67"/>
      <c r="AG247" s="68"/>
      <c r="AH247" s="68"/>
      <c r="AI247" s="69"/>
      <c r="AJ247" s="64"/>
      <c r="AK247" s="56"/>
    </row>
    <row r="248" spans="4:37" x14ac:dyDescent="0.2">
      <c r="D248" s="56"/>
      <c r="AC248" s="65"/>
      <c r="AD248" s="66"/>
      <c r="AE248" s="66"/>
      <c r="AF248" s="67"/>
      <c r="AG248" s="68"/>
      <c r="AH248" s="68"/>
      <c r="AI248" s="69"/>
      <c r="AJ248" s="64"/>
      <c r="AK248" s="56"/>
    </row>
    <row r="249" spans="4:37" x14ac:dyDescent="0.2">
      <c r="D249" s="56"/>
      <c r="AC249" s="65"/>
      <c r="AD249" s="66"/>
      <c r="AE249" s="66"/>
      <c r="AF249" s="67"/>
      <c r="AG249" s="68"/>
      <c r="AH249" s="68"/>
      <c r="AI249" s="69"/>
      <c r="AJ249" s="64"/>
      <c r="AK249" s="56"/>
    </row>
    <row r="250" spans="4:37" x14ac:dyDescent="0.2">
      <c r="D250" s="56"/>
      <c r="AC250" s="65"/>
      <c r="AD250" s="66"/>
      <c r="AE250" s="66"/>
      <c r="AF250" s="67"/>
      <c r="AG250" s="68"/>
      <c r="AH250" s="68"/>
      <c r="AI250" s="69"/>
      <c r="AJ250" s="64"/>
      <c r="AK250" s="56"/>
    </row>
    <row r="251" spans="4:37" x14ac:dyDescent="0.2">
      <c r="D251" s="56"/>
      <c r="AC251" s="65"/>
      <c r="AD251" s="66"/>
      <c r="AE251" s="66"/>
      <c r="AF251" s="67"/>
      <c r="AG251" s="68"/>
      <c r="AH251" s="68"/>
      <c r="AI251" s="69"/>
      <c r="AJ251" s="64"/>
      <c r="AK251" s="56"/>
    </row>
    <row r="252" spans="4:37" x14ac:dyDescent="0.2">
      <c r="D252" s="56"/>
      <c r="AC252" s="65"/>
      <c r="AD252" s="66"/>
      <c r="AE252" s="66"/>
      <c r="AF252" s="67"/>
      <c r="AG252" s="68"/>
      <c r="AH252" s="68"/>
      <c r="AI252" s="69"/>
      <c r="AJ252" s="64"/>
      <c r="AK252" s="56"/>
    </row>
    <row r="253" spans="4:37" x14ac:dyDescent="0.2">
      <c r="D253" s="56"/>
      <c r="AC253" s="65"/>
      <c r="AD253" s="66"/>
      <c r="AE253" s="66"/>
      <c r="AF253" s="67"/>
      <c r="AG253" s="68"/>
      <c r="AH253" s="68"/>
      <c r="AI253" s="69"/>
      <c r="AJ253" s="64"/>
      <c r="AK253" s="56"/>
    </row>
    <row r="254" spans="4:37" x14ac:dyDescent="0.2">
      <c r="D254" s="56"/>
      <c r="AC254" s="65"/>
      <c r="AD254" s="66"/>
      <c r="AE254" s="66"/>
      <c r="AF254" s="67"/>
      <c r="AG254" s="68"/>
      <c r="AH254" s="68"/>
      <c r="AI254" s="69"/>
      <c r="AJ254" s="64"/>
      <c r="AK254" s="56"/>
    </row>
    <row r="255" spans="4:37" x14ac:dyDescent="0.2">
      <c r="D255" s="56"/>
      <c r="AC255" s="65"/>
      <c r="AD255" s="66"/>
      <c r="AE255" s="66"/>
      <c r="AF255" s="67"/>
      <c r="AG255" s="68"/>
      <c r="AH255" s="68"/>
      <c r="AI255" s="69"/>
      <c r="AJ255" s="64"/>
      <c r="AK255" s="56"/>
    </row>
    <row r="256" spans="4:37" x14ac:dyDescent="0.2">
      <c r="D256" s="56"/>
      <c r="AC256" s="65"/>
      <c r="AD256" s="66"/>
      <c r="AE256" s="66"/>
      <c r="AF256" s="67"/>
      <c r="AG256" s="68"/>
      <c r="AH256" s="68"/>
      <c r="AI256" s="69"/>
      <c r="AJ256" s="64"/>
      <c r="AK256" s="56"/>
    </row>
    <row r="257" spans="4:37" x14ac:dyDescent="0.2">
      <c r="D257" s="56"/>
      <c r="AC257" s="65"/>
      <c r="AD257" s="66"/>
      <c r="AE257" s="66"/>
      <c r="AF257" s="67"/>
      <c r="AG257" s="68"/>
      <c r="AH257" s="68"/>
      <c r="AI257" s="69"/>
      <c r="AJ257" s="64"/>
      <c r="AK257" s="56"/>
    </row>
    <row r="258" spans="4:37" x14ac:dyDescent="0.2">
      <c r="D258" s="56"/>
      <c r="AC258" s="65"/>
      <c r="AD258" s="66"/>
      <c r="AE258" s="66"/>
      <c r="AF258" s="67"/>
      <c r="AG258" s="68"/>
      <c r="AH258" s="68"/>
      <c r="AI258" s="69"/>
      <c r="AJ258" s="64"/>
      <c r="AK258" s="56"/>
    </row>
    <row r="259" spans="4:37" x14ac:dyDescent="0.2">
      <c r="D259" s="56"/>
      <c r="AC259" s="65"/>
      <c r="AD259" s="66"/>
      <c r="AE259" s="66"/>
      <c r="AF259" s="67"/>
      <c r="AG259" s="68"/>
      <c r="AH259" s="68"/>
      <c r="AI259" s="69"/>
      <c r="AJ259" s="64"/>
      <c r="AK259" s="56"/>
    </row>
    <row r="260" spans="4:37" x14ac:dyDescent="0.2">
      <c r="D260" s="56"/>
      <c r="AC260" s="65"/>
      <c r="AD260" s="66"/>
      <c r="AE260" s="66"/>
      <c r="AF260" s="67"/>
      <c r="AG260" s="68"/>
      <c r="AH260" s="68"/>
      <c r="AI260" s="69"/>
      <c r="AJ260" s="64"/>
      <c r="AK260" s="56"/>
    </row>
    <row r="261" spans="4:37" x14ac:dyDescent="0.2">
      <c r="D261" s="56"/>
      <c r="AC261" s="65"/>
      <c r="AD261" s="66"/>
      <c r="AE261" s="66"/>
      <c r="AF261" s="67"/>
      <c r="AG261" s="68"/>
      <c r="AH261" s="68"/>
      <c r="AI261" s="69"/>
      <c r="AJ261" s="64"/>
      <c r="AK261" s="56"/>
    </row>
    <row r="262" spans="4:37" x14ac:dyDescent="0.2">
      <c r="D262" s="56"/>
      <c r="AC262" s="65"/>
      <c r="AD262" s="66"/>
      <c r="AE262" s="66"/>
      <c r="AF262" s="67"/>
      <c r="AG262" s="68"/>
      <c r="AH262" s="68"/>
      <c r="AI262" s="69"/>
      <c r="AJ262" s="64"/>
      <c r="AK262" s="56"/>
    </row>
    <row r="263" spans="4:37" x14ac:dyDescent="0.2">
      <c r="D263" s="56"/>
      <c r="AC263" s="65"/>
      <c r="AD263" s="66"/>
      <c r="AE263" s="66"/>
      <c r="AF263" s="67"/>
      <c r="AG263" s="68"/>
      <c r="AH263" s="68"/>
      <c r="AI263" s="69"/>
      <c r="AJ263" s="64"/>
      <c r="AK263" s="56"/>
    </row>
    <row r="264" spans="4:37" x14ac:dyDescent="0.2">
      <c r="D264" s="56"/>
      <c r="AC264" s="65"/>
      <c r="AD264" s="66"/>
      <c r="AE264" s="66"/>
      <c r="AF264" s="67"/>
      <c r="AG264" s="68"/>
      <c r="AH264" s="68"/>
      <c r="AI264" s="69"/>
      <c r="AJ264" s="64"/>
      <c r="AK264" s="56"/>
    </row>
    <row r="265" spans="4:37" x14ac:dyDescent="0.2">
      <c r="D265" s="56"/>
      <c r="AC265" s="65"/>
      <c r="AD265" s="66"/>
      <c r="AE265" s="66"/>
      <c r="AF265" s="67"/>
      <c r="AG265" s="68"/>
      <c r="AH265" s="68"/>
      <c r="AI265" s="69"/>
      <c r="AJ265" s="64"/>
      <c r="AK265" s="56"/>
    </row>
    <row r="266" spans="4:37" x14ac:dyDescent="0.2">
      <c r="D266" s="56"/>
      <c r="AC266" s="65"/>
      <c r="AD266" s="66"/>
      <c r="AE266" s="66"/>
      <c r="AF266" s="67"/>
      <c r="AG266" s="68"/>
      <c r="AH266" s="68"/>
      <c r="AI266" s="69"/>
      <c r="AJ266" s="64"/>
      <c r="AK266" s="56"/>
    </row>
    <row r="267" spans="4:37" x14ac:dyDescent="0.2">
      <c r="D267" s="56"/>
      <c r="AC267" s="65"/>
      <c r="AD267" s="66"/>
      <c r="AE267" s="66"/>
      <c r="AF267" s="67"/>
      <c r="AG267" s="68"/>
      <c r="AH267" s="68"/>
      <c r="AI267" s="69"/>
      <c r="AJ267" s="64"/>
      <c r="AK267" s="56"/>
    </row>
    <row r="268" spans="4:37" x14ac:dyDescent="0.2">
      <c r="D268" s="56"/>
      <c r="AC268" s="65"/>
      <c r="AD268" s="66"/>
      <c r="AE268" s="66"/>
      <c r="AF268" s="67"/>
      <c r="AG268" s="68"/>
      <c r="AH268" s="68"/>
      <c r="AI268" s="69"/>
      <c r="AJ268" s="64"/>
      <c r="AK268" s="56"/>
    </row>
    <row r="269" spans="4:37" x14ac:dyDescent="0.2">
      <c r="D269" s="56"/>
      <c r="AC269" s="65"/>
      <c r="AD269" s="66"/>
      <c r="AE269" s="66"/>
      <c r="AF269" s="67"/>
      <c r="AG269" s="68"/>
      <c r="AH269" s="68"/>
      <c r="AI269" s="69"/>
      <c r="AJ269" s="64"/>
      <c r="AK269" s="56"/>
    </row>
    <row r="270" spans="4:37" x14ac:dyDescent="0.2">
      <c r="D270" s="56"/>
      <c r="AC270" s="65"/>
      <c r="AD270" s="66"/>
      <c r="AE270" s="66"/>
      <c r="AF270" s="67"/>
      <c r="AG270" s="68"/>
      <c r="AH270" s="68"/>
      <c r="AI270" s="69"/>
      <c r="AJ270" s="64"/>
      <c r="AK270" s="56"/>
    </row>
    <row r="271" spans="4:37" x14ac:dyDescent="0.2">
      <c r="D271" s="56"/>
      <c r="AC271" s="65"/>
      <c r="AD271" s="66"/>
      <c r="AE271" s="66"/>
      <c r="AF271" s="67"/>
      <c r="AG271" s="68"/>
      <c r="AH271" s="68"/>
      <c r="AI271" s="69"/>
      <c r="AJ271" s="64"/>
      <c r="AK271" s="56"/>
    </row>
    <row r="272" spans="4:37" x14ac:dyDescent="0.2">
      <c r="D272" s="56"/>
      <c r="AC272" s="65"/>
      <c r="AD272" s="66"/>
      <c r="AE272" s="66"/>
      <c r="AF272" s="67"/>
      <c r="AG272" s="68"/>
      <c r="AH272" s="68"/>
      <c r="AI272" s="69"/>
      <c r="AJ272" s="64"/>
      <c r="AK272" s="56"/>
    </row>
    <row r="273" spans="4:37" x14ac:dyDescent="0.2">
      <c r="D273" s="56"/>
      <c r="AC273" s="65"/>
      <c r="AD273" s="66"/>
      <c r="AE273" s="66"/>
      <c r="AF273" s="67"/>
      <c r="AG273" s="68"/>
      <c r="AH273" s="68"/>
      <c r="AI273" s="69"/>
      <c r="AJ273" s="64"/>
      <c r="AK273" s="56"/>
    </row>
    <row r="274" spans="4:37" x14ac:dyDescent="0.2">
      <c r="D274" s="56"/>
      <c r="AC274" s="65"/>
      <c r="AD274" s="66"/>
      <c r="AE274" s="66"/>
      <c r="AF274" s="67"/>
      <c r="AG274" s="68"/>
      <c r="AH274" s="68"/>
      <c r="AI274" s="69"/>
      <c r="AJ274" s="64"/>
      <c r="AK274" s="56"/>
    </row>
    <row r="275" spans="4:37" x14ac:dyDescent="0.2">
      <c r="D275" s="56"/>
      <c r="AC275" s="65"/>
      <c r="AD275" s="66"/>
      <c r="AE275" s="66"/>
      <c r="AF275" s="67"/>
      <c r="AG275" s="68"/>
      <c r="AH275" s="68"/>
      <c r="AI275" s="69"/>
      <c r="AJ275" s="64"/>
      <c r="AK275" s="56"/>
    </row>
    <row r="276" spans="4:37" x14ac:dyDescent="0.2">
      <c r="D276" s="56"/>
      <c r="AC276" s="65"/>
      <c r="AD276" s="66"/>
      <c r="AE276" s="66"/>
      <c r="AF276" s="67"/>
      <c r="AG276" s="68"/>
      <c r="AH276" s="68"/>
      <c r="AI276" s="69"/>
      <c r="AJ276" s="64"/>
      <c r="AK276" s="56"/>
    </row>
    <row r="277" spans="4:37" x14ac:dyDescent="0.2">
      <c r="D277" s="56"/>
      <c r="AC277" s="65"/>
      <c r="AD277" s="66"/>
      <c r="AE277" s="66"/>
      <c r="AF277" s="67"/>
      <c r="AG277" s="68"/>
      <c r="AH277" s="68"/>
      <c r="AI277" s="69"/>
      <c r="AJ277" s="64"/>
      <c r="AK277" s="56"/>
    </row>
    <row r="278" spans="4:37" x14ac:dyDescent="0.2">
      <c r="D278" s="56"/>
      <c r="AC278" s="65"/>
      <c r="AD278" s="66"/>
      <c r="AE278" s="66"/>
      <c r="AF278" s="67"/>
      <c r="AG278" s="68"/>
      <c r="AH278" s="68"/>
      <c r="AI278" s="69"/>
      <c r="AJ278" s="64"/>
      <c r="AK278" s="56"/>
    </row>
    <row r="279" spans="4:37" x14ac:dyDescent="0.2">
      <c r="D279" s="56"/>
      <c r="AC279" s="65"/>
      <c r="AD279" s="66"/>
      <c r="AE279" s="66"/>
      <c r="AF279" s="67"/>
      <c r="AG279" s="68"/>
      <c r="AH279" s="68"/>
      <c r="AI279" s="69"/>
      <c r="AJ279" s="64"/>
      <c r="AK279" s="56"/>
    </row>
    <row r="280" spans="4:37" x14ac:dyDescent="0.2">
      <c r="D280" s="56"/>
      <c r="AC280" s="65"/>
      <c r="AD280" s="66"/>
      <c r="AE280" s="66"/>
      <c r="AF280" s="67"/>
      <c r="AG280" s="68"/>
      <c r="AH280" s="68"/>
      <c r="AI280" s="69"/>
      <c r="AJ280" s="64"/>
      <c r="AK280" s="56"/>
    </row>
    <row r="281" spans="4:37" x14ac:dyDescent="0.2">
      <c r="D281" s="56"/>
      <c r="AC281" s="65"/>
      <c r="AD281" s="66"/>
      <c r="AE281" s="66"/>
      <c r="AF281" s="67"/>
      <c r="AG281" s="68"/>
      <c r="AH281" s="68"/>
      <c r="AI281" s="69"/>
      <c r="AJ281" s="64"/>
      <c r="AK281" s="56"/>
    </row>
    <row r="282" spans="4:37" x14ac:dyDescent="0.2">
      <c r="D282" s="56"/>
      <c r="AC282" s="65"/>
      <c r="AD282" s="66"/>
      <c r="AE282" s="66"/>
      <c r="AF282" s="67"/>
      <c r="AG282" s="68"/>
      <c r="AH282" s="68"/>
      <c r="AI282" s="69"/>
      <c r="AJ282" s="64"/>
      <c r="AK282" s="56"/>
    </row>
    <row r="283" spans="4:37" x14ac:dyDescent="0.2">
      <c r="D283" s="56"/>
      <c r="AC283" s="65"/>
      <c r="AD283" s="66"/>
      <c r="AE283" s="66"/>
      <c r="AF283" s="67"/>
      <c r="AG283" s="68"/>
      <c r="AH283" s="68"/>
      <c r="AI283" s="69"/>
      <c r="AJ283" s="64"/>
      <c r="AK283" s="56"/>
    </row>
    <row r="284" spans="4:37" x14ac:dyDescent="0.2">
      <c r="D284" s="56"/>
      <c r="AC284" s="65"/>
      <c r="AD284" s="66"/>
      <c r="AE284" s="66"/>
      <c r="AF284" s="67"/>
      <c r="AG284" s="68"/>
      <c r="AH284" s="68"/>
      <c r="AI284" s="69"/>
      <c r="AJ284" s="64"/>
      <c r="AK284" s="56"/>
    </row>
    <row r="285" spans="4:37" x14ac:dyDescent="0.2">
      <c r="D285" s="56"/>
      <c r="AC285" s="65"/>
      <c r="AD285" s="66"/>
      <c r="AE285" s="66"/>
      <c r="AF285" s="67"/>
      <c r="AG285" s="68"/>
      <c r="AH285" s="68"/>
      <c r="AI285" s="69"/>
      <c r="AJ285" s="64"/>
      <c r="AK285" s="56"/>
    </row>
    <row r="286" spans="4:37" x14ac:dyDescent="0.2">
      <c r="D286" s="56"/>
      <c r="AC286" s="65"/>
      <c r="AD286" s="66"/>
      <c r="AE286" s="66"/>
      <c r="AF286" s="67"/>
      <c r="AG286" s="68"/>
      <c r="AH286" s="68"/>
      <c r="AI286" s="69"/>
      <c r="AJ286" s="64"/>
      <c r="AK286" s="56"/>
    </row>
    <row r="287" spans="4:37" x14ac:dyDescent="0.2">
      <c r="D287" s="56"/>
      <c r="AC287" s="65"/>
      <c r="AD287" s="66"/>
      <c r="AE287" s="66"/>
      <c r="AF287" s="67"/>
      <c r="AG287" s="68"/>
      <c r="AH287" s="68"/>
      <c r="AI287" s="69"/>
      <c r="AJ287" s="64"/>
      <c r="AK287" s="56"/>
    </row>
    <row r="288" spans="4:37" x14ac:dyDescent="0.2">
      <c r="D288" s="56"/>
      <c r="AC288" s="65"/>
      <c r="AD288" s="66"/>
      <c r="AE288" s="66"/>
      <c r="AF288" s="67"/>
      <c r="AG288" s="68"/>
      <c r="AH288" s="68"/>
      <c r="AI288" s="69"/>
      <c r="AJ288" s="64"/>
      <c r="AK288" s="56"/>
    </row>
    <row r="289" spans="4:37" x14ac:dyDescent="0.2">
      <c r="D289" s="56"/>
      <c r="AC289" s="65"/>
      <c r="AD289" s="66"/>
      <c r="AE289" s="66"/>
      <c r="AF289" s="67"/>
      <c r="AG289" s="68"/>
      <c r="AH289" s="68"/>
      <c r="AI289" s="69"/>
      <c r="AJ289" s="64"/>
      <c r="AK289" s="56"/>
    </row>
    <row r="290" spans="4:37" x14ac:dyDescent="0.2">
      <c r="D290" s="56"/>
      <c r="AC290" s="65"/>
      <c r="AD290" s="66"/>
      <c r="AE290" s="66"/>
      <c r="AF290" s="67"/>
      <c r="AG290" s="68"/>
      <c r="AH290" s="68"/>
      <c r="AI290" s="69"/>
      <c r="AJ290" s="64"/>
      <c r="AK290" s="56"/>
    </row>
    <row r="291" spans="4:37" x14ac:dyDescent="0.2">
      <c r="D291" s="56"/>
      <c r="AC291" s="65"/>
      <c r="AD291" s="66"/>
      <c r="AE291" s="66"/>
      <c r="AF291" s="67"/>
      <c r="AG291" s="68"/>
      <c r="AH291" s="68"/>
      <c r="AI291" s="69"/>
      <c r="AJ291" s="64"/>
      <c r="AK291" s="56"/>
    </row>
    <row r="292" spans="4:37" x14ac:dyDescent="0.2">
      <c r="D292" s="56"/>
      <c r="AC292" s="65"/>
      <c r="AD292" s="66"/>
      <c r="AE292" s="66"/>
      <c r="AF292" s="67"/>
      <c r="AG292" s="68"/>
      <c r="AH292" s="68"/>
      <c r="AI292" s="69"/>
      <c r="AJ292" s="64"/>
      <c r="AK292" s="56"/>
    </row>
    <row r="293" spans="4:37" x14ac:dyDescent="0.2">
      <c r="D293" s="56"/>
      <c r="AC293" s="65"/>
      <c r="AD293" s="66"/>
      <c r="AE293" s="66"/>
      <c r="AF293" s="67"/>
      <c r="AG293" s="68"/>
      <c r="AH293" s="68"/>
      <c r="AI293" s="69"/>
      <c r="AJ293" s="64"/>
      <c r="AK293" s="56"/>
    </row>
    <row r="294" spans="4:37" x14ac:dyDescent="0.2">
      <c r="D294" s="56"/>
      <c r="AC294" s="65"/>
      <c r="AD294" s="66"/>
      <c r="AE294" s="66"/>
      <c r="AF294" s="67"/>
      <c r="AG294" s="68"/>
      <c r="AH294" s="68"/>
      <c r="AI294" s="69"/>
      <c r="AJ294" s="64"/>
      <c r="AK294" s="56"/>
    </row>
    <row r="295" spans="4:37" x14ac:dyDescent="0.2">
      <c r="D295" s="56"/>
      <c r="AC295" s="65"/>
      <c r="AD295" s="66"/>
      <c r="AE295" s="66"/>
      <c r="AF295" s="67"/>
      <c r="AG295" s="68"/>
      <c r="AH295" s="68"/>
      <c r="AI295" s="69"/>
      <c r="AJ295" s="64"/>
      <c r="AK295" s="56"/>
    </row>
    <row r="296" spans="4:37" x14ac:dyDescent="0.2">
      <c r="D296" s="56"/>
      <c r="AC296" s="65"/>
      <c r="AD296" s="66"/>
      <c r="AE296" s="66"/>
      <c r="AF296" s="67"/>
      <c r="AG296" s="68"/>
      <c r="AH296" s="68"/>
      <c r="AI296" s="69"/>
      <c r="AJ296" s="64"/>
      <c r="AK296" s="56"/>
    </row>
    <row r="297" spans="4:37" x14ac:dyDescent="0.2">
      <c r="D297" s="56"/>
      <c r="AC297" s="65"/>
      <c r="AD297" s="66"/>
      <c r="AE297" s="66"/>
      <c r="AF297" s="67"/>
      <c r="AG297" s="68"/>
      <c r="AH297" s="68"/>
      <c r="AI297" s="69"/>
      <c r="AJ297" s="64"/>
      <c r="AK297" s="56"/>
    </row>
    <row r="298" spans="4:37" x14ac:dyDescent="0.2">
      <c r="D298" s="56"/>
      <c r="AC298" s="65"/>
      <c r="AD298" s="66"/>
      <c r="AE298" s="66"/>
      <c r="AF298" s="67"/>
      <c r="AG298" s="68"/>
      <c r="AH298" s="68"/>
      <c r="AI298" s="69"/>
      <c r="AJ298" s="64"/>
      <c r="AK298" s="56"/>
    </row>
    <row r="299" spans="4:37" x14ac:dyDescent="0.2">
      <c r="D299" s="56"/>
      <c r="AC299" s="65"/>
      <c r="AD299" s="66"/>
      <c r="AE299" s="66"/>
      <c r="AF299" s="67"/>
      <c r="AG299" s="68"/>
      <c r="AH299" s="68"/>
      <c r="AI299" s="69"/>
      <c r="AJ299" s="64"/>
      <c r="AK299" s="56"/>
    </row>
    <row r="300" spans="4:37" x14ac:dyDescent="0.2">
      <c r="D300" s="56"/>
      <c r="AC300" s="65"/>
      <c r="AD300" s="66"/>
      <c r="AE300" s="66"/>
      <c r="AF300" s="67"/>
      <c r="AG300" s="68"/>
      <c r="AH300" s="68"/>
      <c r="AI300" s="69"/>
      <c r="AJ300" s="64"/>
      <c r="AK300" s="56"/>
    </row>
    <row r="301" spans="4:37" x14ac:dyDescent="0.2">
      <c r="D301" s="56"/>
      <c r="AC301" s="65"/>
      <c r="AD301" s="66"/>
      <c r="AE301" s="66"/>
      <c r="AF301" s="67"/>
      <c r="AG301" s="68"/>
      <c r="AH301" s="68"/>
      <c r="AI301" s="69"/>
      <c r="AJ301" s="64"/>
      <c r="AK301" s="56"/>
    </row>
    <row r="302" spans="4:37" x14ac:dyDescent="0.2">
      <c r="D302" s="56"/>
      <c r="AC302" s="65"/>
      <c r="AD302" s="66"/>
      <c r="AE302" s="66"/>
      <c r="AF302" s="67"/>
      <c r="AG302" s="68"/>
      <c r="AH302" s="68"/>
      <c r="AI302" s="69"/>
      <c r="AJ302" s="64"/>
      <c r="AK302" s="56"/>
    </row>
    <row r="303" spans="4:37" x14ac:dyDescent="0.2">
      <c r="D303" s="56"/>
      <c r="AC303" s="65"/>
      <c r="AD303" s="66"/>
      <c r="AE303" s="66"/>
      <c r="AF303" s="67"/>
      <c r="AG303" s="68"/>
      <c r="AH303" s="68"/>
      <c r="AI303" s="69"/>
      <c r="AJ303" s="64"/>
      <c r="AK303" s="56"/>
    </row>
    <row r="304" spans="4:37" x14ac:dyDescent="0.2">
      <c r="D304" s="56"/>
      <c r="AC304" s="65"/>
      <c r="AD304" s="66"/>
      <c r="AE304" s="66"/>
      <c r="AF304" s="67"/>
      <c r="AG304" s="68"/>
      <c r="AH304" s="68"/>
      <c r="AI304" s="69"/>
      <c r="AJ304" s="64"/>
      <c r="AK304" s="56"/>
    </row>
    <row r="305" spans="4:37" x14ac:dyDescent="0.2">
      <c r="D305" s="56"/>
      <c r="AC305" s="65"/>
      <c r="AD305" s="66"/>
      <c r="AE305" s="66"/>
      <c r="AF305" s="67"/>
      <c r="AG305" s="68"/>
      <c r="AH305" s="68"/>
      <c r="AI305" s="69"/>
      <c r="AJ305" s="64"/>
      <c r="AK305" s="56"/>
    </row>
    <row r="306" spans="4:37" x14ac:dyDescent="0.2">
      <c r="D306" s="56"/>
      <c r="AC306" s="65"/>
      <c r="AD306" s="66"/>
      <c r="AE306" s="66"/>
      <c r="AF306" s="67"/>
      <c r="AG306" s="68"/>
      <c r="AH306" s="68"/>
      <c r="AI306" s="69"/>
      <c r="AJ306" s="64"/>
      <c r="AK306" s="56"/>
    </row>
    <row r="307" spans="4:37" x14ac:dyDescent="0.2">
      <c r="D307" s="56"/>
      <c r="AC307" s="65"/>
      <c r="AD307" s="66"/>
      <c r="AE307" s="66"/>
      <c r="AF307" s="67"/>
      <c r="AG307" s="68"/>
      <c r="AH307" s="68"/>
      <c r="AI307" s="69"/>
      <c r="AJ307" s="64"/>
      <c r="AK307" s="56"/>
    </row>
    <row r="308" spans="4:37" x14ac:dyDescent="0.2">
      <c r="D308" s="56"/>
      <c r="AC308" s="65"/>
      <c r="AD308" s="66"/>
      <c r="AE308" s="66"/>
      <c r="AF308" s="67"/>
      <c r="AG308" s="68"/>
      <c r="AH308" s="68"/>
      <c r="AI308" s="69"/>
      <c r="AJ308" s="64"/>
      <c r="AK308" s="56"/>
    </row>
    <row r="309" spans="4:37" x14ac:dyDescent="0.2">
      <c r="D309" s="56"/>
      <c r="AC309" s="65"/>
      <c r="AD309" s="66"/>
      <c r="AE309" s="66"/>
      <c r="AF309" s="67"/>
      <c r="AG309" s="68"/>
      <c r="AH309" s="68"/>
      <c r="AI309" s="69"/>
      <c r="AJ309" s="64"/>
      <c r="AK309" s="56"/>
    </row>
    <row r="310" spans="4:37" x14ac:dyDescent="0.2">
      <c r="D310" s="56"/>
      <c r="AC310" s="65"/>
      <c r="AD310" s="66"/>
      <c r="AE310" s="66"/>
      <c r="AF310" s="67"/>
      <c r="AG310" s="68"/>
      <c r="AH310" s="68"/>
      <c r="AI310" s="69"/>
      <c r="AJ310" s="64"/>
      <c r="AK310" s="56"/>
    </row>
    <row r="311" spans="4:37" x14ac:dyDescent="0.2">
      <c r="D311" s="56"/>
      <c r="AC311" s="65"/>
      <c r="AD311" s="66"/>
      <c r="AE311" s="66"/>
      <c r="AF311" s="67"/>
      <c r="AG311" s="68"/>
      <c r="AH311" s="68"/>
      <c r="AI311" s="69"/>
      <c r="AJ311" s="64"/>
      <c r="AK311" s="56"/>
    </row>
    <row r="312" spans="4:37" x14ac:dyDescent="0.2">
      <c r="D312" s="56"/>
      <c r="AC312" s="65"/>
      <c r="AD312" s="66"/>
      <c r="AE312" s="66"/>
      <c r="AF312" s="67"/>
      <c r="AG312" s="68"/>
      <c r="AH312" s="68"/>
      <c r="AI312" s="69"/>
      <c r="AJ312" s="64"/>
      <c r="AK312" s="56"/>
    </row>
    <row r="313" spans="4:37" x14ac:dyDescent="0.2">
      <c r="D313" s="56"/>
      <c r="AC313" s="65"/>
      <c r="AD313" s="66"/>
      <c r="AE313" s="66"/>
      <c r="AF313" s="67"/>
      <c r="AG313" s="68"/>
      <c r="AH313" s="68"/>
      <c r="AI313" s="69"/>
      <c r="AJ313" s="64"/>
      <c r="AK313" s="56"/>
    </row>
    <row r="314" spans="4:37" x14ac:dyDescent="0.2">
      <c r="D314" s="56"/>
      <c r="AC314" s="65"/>
      <c r="AD314" s="66"/>
      <c r="AE314" s="66"/>
      <c r="AF314" s="67"/>
      <c r="AG314" s="68"/>
      <c r="AH314" s="68"/>
      <c r="AI314" s="69"/>
      <c r="AJ314" s="64"/>
      <c r="AK314" s="56"/>
    </row>
    <row r="315" spans="4:37" x14ac:dyDescent="0.2">
      <c r="D315" s="56"/>
      <c r="AC315" s="65"/>
      <c r="AD315" s="66"/>
      <c r="AE315" s="66"/>
      <c r="AF315" s="67"/>
      <c r="AG315" s="68"/>
      <c r="AH315" s="68"/>
      <c r="AI315" s="69"/>
      <c r="AJ315" s="64"/>
      <c r="AK315" s="56"/>
    </row>
    <row r="316" spans="4:37" x14ac:dyDescent="0.2">
      <c r="D316" s="56"/>
      <c r="AC316" s="65"/>
      <c r="AD316" s="66"/>
      <c r="AE316" s="66"/>
      <c r="AF316" s="67"/>
      <c r="AG316" s="68"/>
      <c r="AH316" s="68"/>
      <c r="AI316" s="69"/>
      <c r="AJ316" s="64"/>
      <c r="AK316" s="56"/>
    </row>
    <row r="317" spans="4:37" x14ac:dyDescent="0.2">
      <c r="D317" s="56"/>
      <c r="AC317" s="65"/>
      <c r="AD317" s="66"/>
      <c r="AE317" s="66"/>
      <c r="AF317" s="67"/>
      <c r="AG317" s="68"/>
      <c r="AH317" s="68"/>
      <c r="AI317" s="69"/>
      <c r="AJ317" s="64"/>
      <c r="AK317" s="56"/>
    </row>
    <row r="318" spans="4:37" x14ac:dyDescent="0.2">
      <c r="D318" s="56"/>
      <c r="AC318" s="65"/>
      <c r="AD318" s="66"/>
      <c r="AE318" s="66"/>
      <c r="AF318" s="67"/>
      <c r="AG318" s="68"/>
      <c r="AH318" s="68"/>
      <c r="AI318" s="69"/>
      <c r="AJ318" s="64"/>
      <c r="AK318" s="56"/>
    </row>
    <row r="319" spans="4:37" x14ac:dyDescent="0.2">
      <c r="D319" s="56"/>
      <c r="AC319" s="65"/>
      <c r="AD319" s="66"/>
      <c r="AE319" s="66"/>
      <c r="AF319" s="67"/>
      <c r="AG319" s="68"/>
      <c r="AH319" s="68"/>
      <c r="AI319" s="69"/>
      <c r="AJ319" s="64"/>
      <c r="AK319" s="56"/>
    </row>
    <row r="320" spans="4:37" x14ac:dyDescent="0.2">
      <c r="D320" s="56"/>
      <c r="AC320" s="65"/>
      <c r="AD320" s="66"/>
      <c r="AE320" s="66"/>
      <c r="AF320" s="67"/>
      <c r="AG320" s="68"/>
      <c r="AH320" s="68"/>
      <c r="AI320" s="69"/>
      <c r="AJ320" s="64"/>
      <c r="AK320" s="56"/>
    </row>
    <row r="321" spans="4:37" x14ac:dyDescent="0.2">
      <c r="D321" s="56"/>
      <c r="AC321" s="65"/>
      <c r="AD321" s="66"/>
      <c r="AE321" s="66"/>
      <c r="AF321" s="67"/>
      <c r="AG321" s="68"/>
      <c r="AH321" s="68"/>
      <c r="AI321" s="69"/>
      <c r="AJ321" s="64"/>
      <c r="AK321" s="56"/>
    </row>
    <row r="322" spans="4:37" x14ac:dyDescent="0.2">
      <c r="D322" s="56"/>
      <c r="AC322" s="65"/>
      <c r="AD322" s="66"/>
      <c r="AE322" s="66"/>
      <c r="AF322" s="67"/>
      <c r="AG322" s="68"/>
      <c r="AH322" s="68"/>
      <c r="AI322" s="69"/>
      <c r="AJ322" s="64"/>
      <c r="AK322" s="56"/>
    </row>
    <row r="323" spans="4:37" x14ac:dyDescent="0.2">
      <c r="D323" s="56"/>
      <c r="AC323" s="65"/>
      <c r="AD323" s="66"/>
      <c r="AE323" s="66"/>
      <c r="AF323" s="67"/>
      <c r="AG323" s="68"/>
      <c r="AH323" s="68"/>
      <c r="AI323" s="69"/>
      <c r="AJ323" s="64"/>
      <c r="AK323" s="56"/>
    </row>
    <row r="324" spans="4:37" x14ac:dyDescent="0.2">
      <c r="D324" s="56"/>
      <c r="AC324" s="65"/>
      <c r="AD324" s="66"/>
      <c r="AE324" s="66"/>
      <c r="AF324" s="67"/>
      <c r="AG324" s="68"/>
      <c r="AH324" s="68"/>
      <c r="AI324" s="69"/>
      <c r="AJ324" s="64"/>
      <c r="AK324" s="56"/>
    </row>
    <row r="325" spans="4:37" x14ac:dyDescent="0.2">
      <c r="D325" s="56"/>
      <c r="AC325" s="65"/>
      <c r="AD325" s="66"/>
      <c r="AE325" s="66"/>
      <c r="AF325" s="67"/>
      <c r="AG325" s="68"/>
      <c r="AH325" s="68"/>
      <c r="AI325" s="69"/>
      <c r="AJ325" s="64"/>
      <c r="AK325" s="56"/>
    </row>
    <row r="326" spans="4:37" x14ac:dyDescent="0.2">
      <c r="D326" s="56"/>
      <c r="AC326" s="65"/>
      <c r="AD326" s="66"/>
      <c r="AE326" s="66"/>
      <c r="AF326" s="67"/>
      <c r="AG326" s="68"/>
      <c r="AH326" s="68"/>
      <c r="AI326" s="69"/>
      <c r="AJ326" s="64"/>
      <c r="AK326" s="56"/>
    </row>
    <row r="327" spans="4:37" x14ac:dyDescent="0.2">
      <c r="D327" s="56"/>
      <c r="AC327" s="65"/>
      <c r="AD327" s="66"/>
      <c r="AE327" s="66"/>
      <c r="AF327" s="67"/>
      <c r="AG327" s="68"/>
      <c r="AH327" s="68"/>
      <c r="AI327" s="69"/>
      <c r="AJ327" s="64"/>
      <c r="AK327" s="56"/>
    </row>
    <row r="328" spans="4:37" x14ac:dyDescent="0.2">
      <c r="D328" s="56"/>
      <c r="AC328" s="65"/>
      <c r="AD328" s="66"/>
      <c r="AE328" s="66"/>
      <c r="AF328" s="67"/>
      <c r="AG328" s="68"/>
      <c r="AH328" s="68"/>
      <c r="AI328" s="69"/>
      <c r="AJ328" s="64"/>
      <c r="AK328" s="56"/>
    </row>
    <row r="329" spans="4:37" x14ac:dyDescent="0.2">
      <c r="D329" s="56"/>
      <c r="AC329" s="65"/>
      <c r="AD329" s="66"/>
      <c r="AE329" s="66"/>
      <c r="AF329" s="67"/>
      <c r="AG329" s="68"/>
      <c r="AH329" s="68"/>
      <c r="AI329" s="69"/>
      <c r="AJ329" s="64"/>
      <c r="AK329" s="56"/>
    </row>
    <row r="330" spans="4:37" x14ac:dyDescent="0.2">
      <c r="D330" s="56"/>
      <c r="AC330" s="65"/>
      <c r="AD330" s="66"/>
      <c r="AE330" s="66"/>
      <c r="AF330" s="67"/>
      <c r="AG330" s="68"/>
      <c r="AH330" s="68"/>
      <c r="AI330" s="69"/>
      <c r="AJ330" s="64"/>
      <c r="AK330" s="56"/>
    </row>
    <row r="331" spans="4:37" x14ac:dyDescent="0.2">
      <c r="D331" s="56"/>
      <c r="AC331" s="65"/>
      <c r="AD331" s="66"/>
      <c r="AE331" s="66"/>
      <c r="AF331" s="67"/>
      <c r="AG331" s="68"/>
      <c r="AH331" s="68"/>
      <c r="AI331" s="69"/>
      <c r="AJ331" s="64"/>
      <c r="AK331" s="56"/>
    </row>
    <row r="332" spans="4:37" x14ac:dyDescent="0.2">
      <c r="D332" s="56"/>
      <c r="AC332" s="65"/>
      <c r="AD332" s="66"/>
      <c r="AE332" s="66"/>
      <c r="AF332" s="67"/>
      <c r="AG332" s="68"/>
      <c r="AH332" s="68"/>
      <c r="AI332" s="69"/>
      <c r="AJ332" s="64"/>
      <c r="AK332" s="56"/>
    </row>
    <row r="333" spans="4:37" x14ac:dyDescent="0.2">
      <c r="D333" s="56"/>
      <c r="AC333" s="65"/>
      <c r="AD333" s="66"/>
      <c r="AE333" s="66"/>
      <c r="AF333" s="67"/>
      <c r="AG333" s="68"/>
      <c r="AH333" s="68"/>
      <c r="AI333" s="69"/>
      <c r="AJ333" s="64"/>
      <c r="AK333" s="56"/>
    </row>
    <row r="334" spans="4:37" x14ac:dyDescent="0.2">
      <c r="D334" s="56"/>
      <c r="AC334" s="65"/>
      <c r="AD334" s="66"/>
      <c r="AE334" s="66"/>
      <c r="AF334" s="67"/>
      <c r="AG334" s="68"/>
      <c r="AH334" s="68"/>
      <c r="AI334" s="69"/>
      <c r="AJ334" s="64"/>
      <c r="AK334" s="56"/>
    </row>
    <row r="335" spans="4:37" x14ac:dyDescent="0.2">
      <c r="D335" s="56"/>
      <c r="AC335" s="65"/>
      <c r="AD335" s="66"/>
      <c r="AE335" s="66"/>
      <c r="AF335" s="67"/>
      <c r="AG335" s="68"/>
      <c r="AH335" s="68"/>
      <c r="AI335" s="69"/>
      <c r="AJ335" s="64"/>
      <c r="AK335" s="56"/>
    </row>
    <row r="336" spans="4:37" x14ac:dyDescent="0.2">
      <c r="D336" s="56"/>
      <c r="AC336" s="65"/>
      <c r="AD336" s="66"/>
      <c r="AE336" s="66"/>
      <c r="AF336" s="67"/>
      <c r="AG336" s="68"/>
      <c r="AH336" s="68"/>
      <c r="AI336" s="69"/>
      <c r="AJ336" s="64"/>
      <c r="AK336" s="56"/>
    </row>
    <row r="337" spans="4:37" x14ac:dyDescent="0.2">
      <c r="D337" s="56"/>
      <c r="AC337" s="65"/>
      <c r="AD337" s="66"/>
      <c r="AE337" s="66"/>
      <c r="AF337" s="67"/>
      <c r="AG337" s="68"/>
      <c r="AH337" s="68"/>
      <c r="AI337" s="69"/>
      <c r="AJ337" s="64"/>
      <c r="AK337" s="56"/>
    </row>
    <row r="338" spans="4:37" x14ac:dyDescent="0.2">
      <c r="D338" s="56"/>
      <c r="AC338" s="65"/>
      <c r="AD338" s="66"/>
      <c r="AE338" s="66"/>
      <c r="AF338" s="67"/>
      <c r="AG338" s="68"/>
      <c r="AH338" s="68"/>
      <c r="AI338" s="69"/>
      <c r="AJ338" s="64"/>
      <c r="AK338" s="56"/>
    </row>
    <row r="339" spans="4:37" x14ac:dyDescent="0.2">
      <c r="D339" s="56"/>
      <c r="AC339" s="65"/>
      <c r="AD339" s="66"/>
      <c r="AE339" s="66"/>
      <c r="AF339" s="67"/>
      <c r="AG339" s="68"/>
      <c r="AH339" s="68"/>
      <c r="AI339" s="69"/>
      <c r="AJ339" s="64"/>
      <c r="AK339" s="56"/>
    </row>
    <row r="340" spans="4:37" x14ac:dyDescent="0.2">
      <c r="D340" s="56"/>
      <c r="AC340" s="65"/>
      <c r="AD340" s="66"/>
      <c r="AE340" s="66"/>
      <c r="AF340" s="67"/>
      <c r="AG340" s="68"/>
      <c r="AH340" s="68"/>
      <c r="AI340" s="69"/>
      <c r="AJ340" s="64"/>
      <c r="AK340" s="56"/>
    </row>
    <row r="341" spans="4:37" x14ac:dyDescent="0.2">
      <c r="D341" s="56"/>
      <c r="AC341" s="65"/>
      <c r="AD341" s="66"/>
      <c r="AE341" s="66"/>
      <c r="AF341" s="67"/>
      <c r="AG341" s="68"/>
      <c r="AH341" s="68"/>
      <c r="AI341" s="69"/>
      <c r="AJ341" s="64"/>
      <c r="AK341" s="56"/>
    </row>
    <row r="342" spans="4:37" x14ac:dyDescent="0.2">
      <c r="D342" s="56"/>
      <c r="AC342" s="65"/>
      <c r="AD342" s="66"/>
      <c r="AE342" s="66"/>
      <c r="AF342" s="67"/>
      <c r="AG342" s="68"/>
      <c r="AH342" s="68"/>
      <c r="AI342" s="69"/>
      <c r="AJ342" s="64"/>
      <c r="AK342" s="56"/>
    </row>
    <row r="343" spans="4:37" x14ac:dyDescent="0.2">
      <c r="D343" s="56"/>
      <c r="AC343" s="65"/>
      <c r="AD343" s="66"/>
      <c r="AE343" s="66"/>
      <c r="AF343" s="67"/>
      <c r="AG343" s="68"/>
      <c r="AH343" s="68"/>
      <c r="AI343" s="69"/>
      <c r="AJ343" s="64"/>
      <c r="AK343" s="56"/>
    </row>
  </sheetData>
  <mergeCells count="2">
    <mergeCell ref="A4:C4"/>
    <mergeCell ref="A1:C1"/>
  </mergeCells>
  <pageMargins left="0.7" right="0.7" top="0.75" bottom="0.75" header="0.3" footer="0.3"/>
  <pageSetup orientation="portrait" horizontalDpi="0" verticalDpi="0"/>
  <ignoredErrors>
    <ignoredError sqref="T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19168-7766-7A48-A2FD-EEF14496AB82}">
  <sheetPr codeName="Sheet5">
    <outlinePr summaryBelow="0" summaryRight="0"/>
    <pageSetUpPr fitToPage="1"/>
  </sheetPr>
  <dimension ref="A1:N407"/>
  <sheetViews>
    <sheetView zoomScale="110" zoomScaleNormal="110" workbookViewId="0">
      <pane xSplit="4" ySplit="4" topLeftCell="E5" activePane="bottomRight" state="frozen"/>
      <selection pane="topRight" activeCell="E1" sqref="E1"/>
      <selection pane="bottomLeft" activeCell="A7" sqref="A7"/>
      <selection pane="bottomRight" activeCell="A2" sqref="A2"/>
    </sheetView>
  </sheetViews>
  <sheetFormatPr baseColWidth="10" defaultColWidth="14.5" defaultRowHeight="15.75" customHeight="1" x14ac:dyDescent="0.2"/>
  <cols>
    <col min="1" max="1" width="7.5" style="119" customWidth="1"/>
    <col min="2" max="2" width="7.6640625" style="119" customWidth="1"/>
    <col min="3" max="3" width="24.83203125" style="119" customWidth="1"/>
    <col min="4" max="4" width="8.33203125" style="119" customWidth="1"/>
    <col min="5" max="5" width="7.6640625" style="139" customWidth="1"/>
    <col min="6" max="6" width="24.83203125" style="119" customWidth="1"/>
    <col min="7" max="7" width="11.33203125" style="133" customWidth="1"/>
    <col min="8" max="8" width="11.5" style="133" customWidth="1"/>
    <col min="9" max="9" width="9.83203125" style="133" customWidth="1"/>
    <col min="10" max="10" width="11.83203125" style="142" customWidth="1"/>
    <col min="11" max="11" width="15.33203125" style="135" customWidth="1"/>
    <col min="12" max="12" width="9.6640625" style="135" customWidth="1"/>
    <col min="13" max="13" width="9.5" style="134" bestFit="1" customWidth="1"/>
    <col min="14" max="14" width="14.5" style="140"/>
    <col min="15" max="16384" width="14.5" style="119"/>
  </cols>
  <sheetData>
    <row r="1" spans="1:14" ht="17" thickBot="1" x14ac:dyDescent="0.25">
      <c r="A1" s="120" t="s">
        <v>397</v>
      </c>
      <c r="B1" s="121"/>
      <c r="C1" s="122"/>
      <c r="D1" s="136"/>
      <c r="E1" s="137"/>
      <c r="F1" s="123"/>
      <c r="G1" s="125"/>
      <c r="H1" s="125"/>
      <c r="I1" s="125"/>
      <c r="J1" s="126"/>
      <c r="K1" s="127"/>
      <c r="L1" s="127"/>
      <c r="M1" s="128"/>
      <c r="N1" s="129"/>
    </row>
    <row r="2" spans="1:14" ht="17" thickBot="1" x14ac:dyDescent="0.25">
      <c r="B2" s="396"/>
      <c r="C2" s="397"/>
      <c r="D2" s="138"/>
      <c r="G2" s="130"/>
      <c r="H2" s="130"/>
      <c r="I2" s="130"/>
      <c r="J2" s="131"/>
      <c r="K2" s="132"/>
      <c r="L2" s="132"/>
      <c r="M2" s="131"/>
      <c r="N2" s="133"/>
    </row>
    <row r="3" spans="1:14" s="178" customFormat="1" ht="61.5" customHeight="1" thickBot="1" x14ac:dyDescent="0.25">
      <c r="A3" s="173" t="s">
        <v>363</v>
      </c>
      <c r="B3" s="173" t="s">
        <v>382</v>
      </c>
      <c r="C3" s="173" t="s">
        <v>83</v>
      </c>
      <c r="D3" s="173" t="s">
        <v>356</v>
      </c>
      <c r="E3" s="173" t="s">
        <v>383</v>
      </c>
      <c r="F3" s="173" t="s">
        <v>84</v>
      </c>
      <c r="G3" s="174" t="s">
        <v>384</v>
      </c>
      <c r="H3" s="173" t="s">
        <v>385</v>
      </c>
      <c r="I3" s="173" t="s">
        <v>386</v>
      </c>
      <c r="J3" s="175" t="s">
        <v>387</v>
      </c>
      <c r="K3" s="176" t="s">
        <v>388</v>
      </c>
      <c r="L3" s="176" t="s">
        <v>389</v>
      </c>
      <c r="M3" s="175" t="s">
        <v>390</v>
      </c>
      <c r="N3" s="177" t="s">
        <v>347</v>
      </c>
    </row>
    <row r="4" spans="1:14" s="124" customFormat="1" ht="127" thickBot="1" x14ac:dyDescent="0.25">
      <c r="A4" s="166"/>
      <c r="B4" s="167" t="s">
        <v>395</v>
      </c>
      <c r="C4" s="168"/>
      <c r="D4" s="169"/>
      <c r="E4" s="167" t="s">
        <v>394</v>
      </c>
      <c r="F4" s="166"/>
      <c r="G4" s="398" t="s">
        <v>393</v>
      </c>
      <c r="H4" s="399"/>
      <c r="I4" s="170"/>
      <c r="J4" s="167" t="s">
        <v>392</v>
      </c>
      <c r="K4" s="171"/>
      <c r="L4" s="171"/>
      <c r="M4" s="172"/>
      <c r="N4" s="167" t="s">
        <v>391</v>
      </c>
    </row>
    <row r="5" spans="1:14" s="146" customFormat="1" ht="16" x14ac:dyDescent="0.2">
      <c r="A5" s="143">
        <v>13</v>
      </c>
      <c r="B5" s="144">
        <v>44056</v>
      </c>
      <c r="C5" s="143" t="s">
        <v>171</v>
      </c>
      <c r="D5" s="159" t="s">
        <v>172</v>
      </c>
      <c r="E5" s="145">
        <v>1800</v>
      </c>
      <c r="F5" s="160" t="s">
        <v>221</v>
      </c>
      <c r="G5" s="161">
        <v>43997</v>
      </c>
      <c r="H5" s="161"/>
      <c r="I5" s="161">
        <v>44054</v>
      </c>
      <c r="J5" s="162">
        <f>IF(ISBLANK(G5),I5-H5,I5-G5)</f>
        <v>57</v>
      </c>
      <c r="K5" s="163" t="s">
        <v>222</v>
      </c>
      <c r="L5" s="163" t="s">
        <v>7</v>
      </c>
      <c r="M5" s="164">
        <v>1800</v>
      </c>
      <c r="N5" s="165">
        <f>K5/M5</f>
        <v>0.35900000000000004</v>
      </c>
    </row>
    <row r="6" spans="1:14" s="158" customFormat="1" ht="18" customHeight="1" x14ac:dyDescent="0.2">
      <c r="A6" s="147">
        <v>19</v>
      </c>
      <c r="B6" s="148">
        <v>44098</v>
      </c>
      <c r="C6" s="147" t="s">
        <v>25</v>
      </c>
      <c r="D6" s="149" t="s">
        <v>184</v>
      </c>
      <c r="E6" s="150">
        <v>600</v>
      </c>
      <c r="F6" s="151" t="s">
        <v>247</v>
      </c>
      <c r="G6" s="152">
        <v>44071</v>
      </c>
      <c r="H6" s="152"/>
      <c r="I6" s="152">
        <v>44110</v>
      </c>
      <c r="J6" s="153">
        <f>IF(ISBLANK(G6),I6-H6,I6-G6)</f>
        <v>39</v>
      </c>
      <c r="K6" s="154">
        <v>209.7</v>
      </c>
      <c r="L6" s="155" t="s">
        <v>7</v>
      </c>
      <c r="M6" s="156">
        <v>500</v>
      </c>
      <c r="N6" s="157">
        <f>K6/M6</f>
        <v>0.4194</v>
      </c>
    </row>
    <row r="7" spans="1:14" ht="16" x14ac:dyDescent="0.2">
      <c r="D7" s="138"/>
      <c r="G7" s="130"/>
      <c r="H7" s="130"/>
      <c r="I7" s="130"/>
      <c r="J7" s="141"/>
      <c r="K7" s="132"/>
      <c r="L7" s="132"/>
      <c r="M7" s="131"/>
    </row>
    <row r="8" spans="1:14" ht="16" x14ac:dyDescent="0.2">
      <c r="D8" s="138"/>
      <c r="G8" s="130"/>
      <c r="H8" s="130"/>
      <c r="I8" s="130"/>
      <c r="J8" s="141"/>
      <c r="K8" s="132"/>
      <c r="L8" s="132"/>
      <c r="M8" s="131"/>
    </row>
    <row r="9" spans="1:14" ht="16" x14ac:dyDescent="0.2">
      <c r="D9" s="138"/>
      <c r="G9" s="130"/>
      <c r="H9" s="130"/>
      <c r="I9" s="130"/>
      <c r="J9" s="141"/>
      <c r="K9" s="132"/>
      <c r="L9" s="132"/>
      <c r="M9" s="131"/>
    </row>
    <row r="10" spans="1:14" ht="16" x14ac:dyDescent="0.2">
      <c r="D10" s="138"/>
      <c r="G10" s="130"/>
      <c r="H10" s="130"/>
      <c r="I10" s="130"/>
      <c r="J10" s="141"/>
      <c r="K10" s="132"/>
      <c r="L10" s="132"/>
      <c r="M10" s="131"/>
    </row>
    <row r="11" spans="1:14" ht="16" x14ac:dyDescent="0.2">
      <c r="D11" s="138"/>
      <c r="G11" s="130"/>
      <c r="H11" s="130"/>
      <c r="I11" s="130"/>
      <c r="J11" s="141"/>
      <c r="K11" s="132"/>
      <c r="L11" s="132"/>
      <c r="M11" s="131"/>
    </row>
    <row r="12" spans="1:14" ht="16" x14ac:dyDescent="0.2">
      <c r="D12" s="138"/>
      <c r="G12" s="130"/>
      <c r="H12" s="130"/>
      <c r="I12" s="130"/>
      <c r="J12" s="141"/>
      <c r="K12" s="132"/>
      <c r="L12" s="132"/>
      <c r="M12" s="131"/>
    </row>
    <row r="13" spans="1:14" ht="16" x14ac:dyDescent="0.2">
      <c r="D13" s="138"/>
      <c r="G13" s="130"/>
      <c r="H13" s="130"/>
      <c r="I13" s="130"/>
      <c r="J13" s="141"/>
      <c r="K13" s="132"/>
      <c r="L13" s="132"/>
      <c r="M13" s="131"/>
    </row>
    <row r="14" spans="1:14" ht="16" x14ac:dyDescent="0.2">
      <c r="D14" s="138"/>
      <c r="G14" s="130"/>
      <c r="H14" s="130"/>
      <c r="I14" s="130"/>
      <c r="J14" s="141"/>
      <c r="K14" s="132"/>
      <c r="L14" s="132"/>
      <c r="M14" s="131"/>
    </row>
    <row r="15" spans="1:14" ht="16" x14ac:dyDescent="0.2">
      <c r="D15" s="138"/>
      <c r="G15" s="130"/>
      <c r="H15" s="130"/>
      <c r="I15" s="130"/>
      <c r="J15" s="141"/>
      <c r="K15" s="132"/>
      <c r="L15" s="132"/>
      <c r="M15" s="131"/>
    </row>
    <row r="16" spans="1:14" ht="16" x14ac:dyDescent="0.2">
      <c r="D16" s="138"/>
      <c r="G16" s="130"/>
      <c r="H16" s="130"/>
      <c r="I16" s="130"/>
      <c r="J16" s="141"/>
      <c r="K16" s="132"/>
      <c r="L16" s="132"/>
      <c r="M16" s="131"/>
    </row>
    <row r="17" spans="4:13" ht="16" x14ac:dyDescent="0.2">
      <c r="D17" s="138"/>
      <c r="G17" s="130"/>
      <c r="H17" s="130"/>
      <c r="I17" s="130"/>
      <c r="J17" s="141"/>
      <c r="K17" s="132"/>
      <c r="L17" s="132"/>
      <c r="M17" s="131"/>
    </row>
    <row r="18" spans="4:13" ht="16" x14ac:dyDescent="0.2">
      <c r="D18" s="138"/>
      <c r="G18" s="130"/>
      <c r="H18" s="130"/>
      <c r="I18" s="130"/>
      <c r="J18" s="141"/>
      <c r="K18" s="132"/>
      <c r="L18" s="132"/>
      <c r="M18" s="131"/>
    </row>
    <row r="19" spans="4:13" ht="16" x14ac:dyDescent="0.2">
      <c r="D19" s="138"/>
      <c r="G19" s="130"/>
      <c r="H19" s="130"/>
      <c r="I19" s="130"/>
      <c r="J19" s="141"/>
      <c r="K19" s="132"/>
      <c r="L19" s="132"/>
      <c r="M19" s="131"/>
    </row>
    <row r="20" spans="4:13" ht="16" x14ac:dyDescent="0.2">
      <c r="D20" s="138"/>
      <c r="G20" s="130"/>
      <c r="H20" s="130"/>
      <c r="I20" s="130"/>
      <c r="J20" s="141"/>
      <c r="K20" s="132"/>
      <c r="L20" s="132"/>
      <c r="M20" s="131"/>
    </row>
    <row r="21" spans="4:13" ht="16" x14ac:dyDescent="0.2">
      <c r="D21" s="138"/>
      <c r="G21" s="130"/>
      <c r="H21" s="130"/>
      <c r="I21" s="130"/>
      <c r="J21" s="141"/>
      <c r="K21" s="132"/>
      <c r="L21" s="132"/>
      <c r="M21" s="131"/>
    </row>
    <row r="22" spans="4:13" ht="16" x14ac:dyDescent="0.2">
      <c r="D22" s="138"/>
      <c r="G22" s="130"/>
      <c r="H22" s="130"/>
      <c r="I22" s="130"/>
      <c r="J22" s="141"/>
      <c r="K22" s="132"/>
      <c r="L22" s="132"/>
      <c r="M22" s="131"/>
    </row>
    <row r="23" spans="4:13" ht="16" x14ac:dyDescent="0.2">
      <c r="D23" s="138"/>
      <c r="G23" s="130"/>
      <c r="H23" s="130"/>
      <c r="I23" s="130"/>
      <c r="J23" s="141"/>
      <c r="K23" s="132"/>
      <c r="L23" s="132"/>
      <c r="M23" s="131"/>
    </row>
    <row r="24" spans="4:13" ht="16" x14ac:dyDescent="0.2">
      <c r="D24" s="138"/>
      <c r="G24" s="130"/>
      <c r="H24" s="130"/>
      <c r="I24" s="130"/>
      <c r="J24" s="141"/>
      <c r="K24" s="132"/>
      <c r="L24" s="132"/>
      <c r="M24" s="131"/>
    </row>
    <row r="25" spans="4:13" ht="16" x14ac:dyDescent="0.2">
      <c r="D25" s="138"/>
      <c r="G25" s="130"/>
      <c r="H25" s="130"/>
      <c r="I25" s="130"/>
      <c r="J25" s="141"/>
      <c r="K25" s="132"/>
      <c r="L25" s="132"/>
      <c r="M25" s="131"/>
    </row>
    <row r="26" spans="4:13" ht="16" x14ac:dyDescent="0.2">
      <c r="D26" s="138"/>
      <c r="G26" s="130"/>
      <c r="H26" s="130"/>
      <c r="I26" s="130"/>
      <c r="J26" s="141"/>
      <c r="K26" s="132"/>
      <c r="L26" s="132"/>
      <c r="M26" s="131"/>
    </row>
    <row r="27" spans="4:13" ht="16" x14ac:dyDescent="0.2">
      <c r="D27" s="138"/>
      <c r="G27" s="130"/>
      <c r="H27" s="130"/>
      <c r="I27" s="130"/>
      <c r="J27" s="141"/>
      <c r="K27" s="132"/>
      <c r="L27" s="132"/>
      <c r="M27" s="131"/>
    </row>
    <row r="28" spans="4:13" ht="16" x14ac:dyDescent="0.2">
      <c r="D28" s="138"/>
      <c r="G28" s="130"/>
      <c r="H28" s="130"/>
      <c r="I28" s="130"/>
      <c r="J28" s="141"/>
      <c r="K28" s="132"/>
      <c r="L28" s="132"/>
      <c r="M28" s="131"/>
    </row>
    <row r="29" spans="4:13" ht="16" x14ac:dyDescent="0.2">
      <c r="D29" s="138"/>
      <c r="G29" s="130"/>
      <c r="H29" s="130"/>
      <c r="I29" s="130"/>
      <c r="J29" s="141"/>
      <c r="K29" s="132"/>
      <c r="L29" s="132"/>
      <c r="M29" s="131"/>
    </row>
    <row r="30" spans="4:13" ht="16" x14ac:dyDescent="0.2">
      <c r="D30" s="138"/>
      <c r="G30" s="130"/>
      <c r="H30" s="130"/>
      <c r="I30" s="130"/>
      <c r="J30" s="141"/>
      <c r="K30" s="132"/>
      <c r="L30" s="132"/>
      <c r="M30" s="131"/>
    </row>
    <row r="31" spans="4:13" ht="16" x14ac:dyDescent="0.2">
      <c r="D31" s="138"/>
      <c r="G31" s="130"/>
      <c r="H31" s="130"/>
      <c r="I31" s="130"/>
      <c r="J31" s="141"/>
      <c r="K31" s="132"/>
      <c r="L31" s="132"/>
      <c r="M31" s="131"/>
    </row>
    <row r="32" spans="4:13" ht="16" x14ac:dyDescent="0.2">
      <c r="D32" s="138"/>
      <c r="G32" s="130"/>
      <c r="H32" s="130"/>
      <c r="I32" s="130"/>
      <c r="J32" s="141"/>
      <c r="K32" s="132"/>
      <c r="L32" s="132"/>
      <c r="M32" s="131"/>
    </row>
    <row r="33" spans="4:13" ht="16" x14ac:dyDescent="0.2">
      <c r="D33" s="138"/>
      <c r="G33" s="130"/>
      <c r="H33" s="130"/>
      <c r="I33" s="130"/>
      <c r="J33" s="141"/>
      <c r="K33" s="132"/>
      <c r="L33" s="132"/>
      <c r="M33" s="131"/>
    </row>
    <row r="34" spans="4:13" ht="16" x14ac:dyDescent="0.2">
      <c r="D34" s="138"/>
      <c r="G34" s="130"/>
      <c r="H34" s="130"/>
      <c r="I34" s="130"/>
      <c r="J34" s="141"/>
      <c r="K34" s="132"/>
      <c r="L34" s="132"/>
      <c r="M34" s="131"/>
    </row>
    <row r="35" spans="4:13" ht="16" x14ac:dyDescent="0.2">
      <c r="D35" s="138"/>
      <c r="G35" s="130"/>
      <c r="H35" s="130"/>
      <c r="I35" s="130"/>
      <c r="J35" s="141"/>
      <c r="K35" s="132"/>
      <c r="L35" s="132"/>
      <c r="M35" s="131"/>
    </row>
    <row r="36" spans="4:13" ht="16" x14ac:dyDescent="0.2">
      <c r="D36" s="138"/>
      <c r="G36" s="130"/>
      <c r="H36" s="130"/>
      <c r="I36" s="130"/>
      <c r="J36" s="141"/>
      <c r="K36" s="132"/>
      <c r="L36" s="132"/>
      <c r="M36" s="131"/>
    </row>
    <row r="37" spans="4:13" ht="16" x14ac:dyDescent="0.2">
      <c r="D37" s="138"/>
      <c r="G37" s="130"/>
      <c r="H37" s="130"/>
      <c r="I37" s="130"/>
      <c r="J37" s="141"/>
      <c r="K37" s="132"/>
      <c r="L37" s="132"/>
      <c r="M37" s="131"/>
    </row>
    <row r="38" spans="4:13" ht="16" x14ac:dyDescent="0.2">
      <c r="D38" s="138"/>
      <c r="G38" s="130"/>
      <c r="H38" s="130"/>
      <c r="I38" s="130"/>
      <c r="J38" s="141"/>
      <c r="K38" s="132"/>
      <c r="L38" s="132"/>
      <c r="M38" s="131"/>
    </row>
    <row r="39" spans="4:13" ht="16" x14ac:dyDescent="0.2">
      <c r="D39" s="138"/>
      <c r="G39" s="130"/>
      <c r="H39" s="130"/>
      <c r="I39" s="130"/>
      <c r="J39" s="141"/>
      <c r="K39" s="132"/>
      <c r="L39" s="132"/>
      <c r="M39" s="131"/>
    </row>
    <row r="40" spans="4:13" ht="16" x14ac:dyDescent="0.2">
      <c r="D40" s="138"/>
      <c r="G40" s="130"/>
      <c r="H40" s="130"/>
      <c r="I40" s="130"/>
      <c r="J40" s="141"/>
      <c r="K40" s="132"/>
      <c r="L40" s="132"/>
      <c r="M40" s="131"/>
    </row>
    <row r="41" spans="4:13" ht="16" x14ac:dyDescent="0.2">
      <c r="D41" s="138"/>
      <c r="G41" s="130"/>
      <c r="H41" s="130"/>
      <c r="I41" s="130"/>
      <c r="J41" s="141"/>
      <c r="K41" s="132"/>
      <c r="L41" s="132"/>
      <c r="M41" s="131"/>
    </row>
    <row r="42" spans="4:13" ht="16" x14ac:dyDescent="0.2">
      <c r="D42" s="138"/>
      <c r="G42" s="130"/>
      <c r="H42" s="130"/>
      <c r="I42" s="130"/>
      <c r="J42" s="141"/>
      <c r="K42" s="132"/>
      <c r="L42" s="132"/>
      <c r="M42" s="131"/>
    </row>
    <row r="43" spans="4:13" ht="16" x14ac:dyDescent="0.2">
      <c r="D43" s="138"/>
      <c r="G43" s="130"/>
      <c r="H43" s="130"/>
      <c r="I43" s="130"/>
      <c r="J43" s="141"/>
      <c r="K43" s="132"/>
      <c r="L43" s="132"/>
      <c r="M43" s="131"/>
    </row>
    <row r="44" spans="4:13" ht="16" x14ac:dyDescent="0.2">
      <c r="D44" s="138"/>
      <c r="G44" s="130"/>
      <c r="H44" s="130"/>
      <c r="I44" s="130"/>
      <c r="J44" s="141"/>
      <c r="K44" s="132"/>
      <c r="L44" s="132"/>
      <c r="M44" s="131"/>
    </row>
    <row r="45" spans="4:13" ht="16" x14ac:dyDescent="0.2">
      <c r="D45" s="138"/>
      <c r="G45" s="130"/>
      <c r="H45" s="130"/>
      <c r="I45" s="130"/>
      <c r="J45" s="141"/>
      <c r="K45" s="132"/>
      <c r="L45" s="132"/>
      <c r="M45" s="131"/>
    </row>
    <row r="46" spans="4:13" ht="16" x14ac:dyDescent="0.2">
      <c r="D46" s="138"/>
      <c r="G46" s="130"/>
      <c r="H46" s="130"/>
      <c r="I46" s="130"/>
      <c r="J46" s="141"/>
      <c r="K46" s="132"/>
      <c r="L46" s="132"/>
      <c r="M46" s="131"/>
    </row>
    <row r="47" spans="4:13" ht="16" x14ac:dyDescent="0.2">
      <c r="D47" s="138"/>
      <c r="G47" s="130"/>
      <c r="H47" s="130"/>
      <c r="I47" s="130"/>
      <c r="J47" s="141"/>
      <c r="K47" s="132"/>
      <c r="L47" s="132"/>
      <c r="M47" s="131"/>
    </row>
    <row r="48" spans="4:13" ht="16" x14ac:dyDescent="0.2">
      <c r="D48" s="138"/>
      <c r="G48" s="130"/>
      <c r="H48" s="130"/>
      <c r="I48" s="130"/>
      <c r="J48" s="141"/>
      <c r="K48" s="132"/>
      <c r="L48" s="132"/>
      <c r="M48" s="131"/>
    </row>
    <row r="49" spans="4:13" ht="16" x14ac:dyDescent="0.2">
      <c r="D49" s="138"/>
      <c r="G49" s="130"/>
      <c r="H49" s="130"/>
      <c r="I49" s="130"/>
      <c r="J49" s="141"/>
      <c r="K49" s="132"/>
      <c r="L49" s="132"/>
      <c r="M49" s="131"/>
    </row>
    <row r="50" spans="4:13" ht="16" x14ac:dyDescent="0.2">
      <c r="D50" s="138"/>
      <c r="G50" s="130"/>
      <c r="H50" s="130"/>
      <c r="I50" s="130"/>
      <c r="J50" s="141"/>
      <c r="K50" s="132"/>
      <c r="L50" s="132"/>
      <c r="M50" s="131"/>
    </row>
    <row r="51" spans="4:13" ht="16" x14ac:dyDescent="0.2">
      <c r="D51" s="138"/>
      <c r="G51" s="130"/>
      <c r="H51" s="130"/>
      <c r="I51" s="130"/>
      <c r="J51" s="141"/>
      <c r="K51" s="132"/>
      <c r="L51" s="132"/>
      <c r="M51" s="131"/>
    </row>
    <row r="52" spans="4:13" ht="16" x14ac:dyDescent="0.2">
      <c r="D52" s="138"/>
      <c r="G52" s="130"/>
      <c r="H52" s="130"/>
      <c r="I52" s="130"/>
      <c r="J52" s="141"/>
      <c r="K52" s="132"/>
      <c r="L52" s="132"/>
      <c r="M52" s="131"/>
    </row>
    <row r="53" spans="4:13" ht="16" x14ac:dyDescent="0.2">
      <c r="D53" s="138"/>
      <c r="G53" s="130"/>
      <c r="H53" s="130"/>
      <c r="I53" s="130"/>
      <c r="J53" s="141"/>
      <c r="K53" s="132"/>
      <c r="L53" s="132"/>
      <c r="M53" s="131"/>
    </row>
    <row r="54" spans="4:13" ht="16" x14ac:dyDescent="0.2">
      <c r="D54" s="138"/>
      <c r="G54" s="130"/>
      <c r="H54" s="130"/>
      <c r="I54" s="130"/>
      <c r="J54" s="141"/>
      <c r="K54" s="132"/>
      <c r="L54" s="132"/>
      <c r="M54" s="131"/>
    </row>
    <row r="55" spans="4:13" ht="16" x14ac:dyDescent="0.2">
      <c r="D55" s="138"/>
      <c r="G55" s="130"/>
      <c r="H55" s="130"/>
      <c r="I55" s="130"/>
      <c r="J55" s="141"/>
      <c r="K55" s="132"/>
      <c r="L55" s="132"/>
      <c r="M55" s="131"/>
    </row>
    <row r="56" spans="4:13" ht="16" x14ac:dyDescent="0.2">
      <c r="D56" s="138"/>
      <c r="G56" s="130"/>
      <c r="H56" s="130"/>
      <c r="I56" s="130"/>
      <c r="J56" s="141"/>
      <c r="K56" s="132"/>
      <c r="L56" s="132"/>
      <c r="M56" s="131"/>
    </row>
    <row r="57" spans="4:13" ht="16" x14ac:dyDescent="0.2">
      <c r="D57" s="138"/>
      <c r="G57" s="130"/>
      <c r="H57" s="130"/>
      <c r="I57" s="130"/>
      <c r="J57" s="141"/>
      <c r="K57" s="132"/>
      <c r="L57" s="132"/>
      <c r="M57" s="131"/>
    </row>
    <row r="58" spans="4:13" ht="16" x14ac:dyDescent="0.2">
      <c r="D58" s="138"/>
      <c r="G58" s="130"/>
      <c r="H58" s="130"/>
      <c r="I58" s="130"/>
      <c r="J58" s="141"/>
      <c r="K58" s="132"/>
      <c r="L58" s="132"/>
      <c r="M58" s="131"/>
    </row>
    <row r="59" spans="4:13" ht="16" x14ac:dyDescent="0.2">
      <c r="D59" s="138"/>
      <c r="G59" s="130"/>
      <c r="H59" s="130"/>
      <c r="I59" s="130"/>
      <c r="J59" s="141"/>
      <c r="K59" s="132"/>
      <c r="L59" s="132"/>
      <c r="M59" s="131"/>
    </row>
    <row r="60" spans="4:13" ht="16" x14ac:dyDescent="0.2">
      <c r="D60" s="138"/>
      <c r="G60" s="130"/>
      <c r="H60" s="130"/>
      <c r="I60" s="130"/>
      <c r="J60" s="141"/>
      <c r="K60" s="132"/>
      <c r="L60" s="132"/>
      <c r="M60" s="131"/>
    </row>
    <row r="61" spans="4:13" ht="16" x14ac:dyDescent="0.2">
      <c r="D61" s="138"/>
      <c r="G61" s="130"/>
      <c r="H61" s="130"/>
      <c r="I61" s="130"/>
      <c r="J61" s="141"/>
      <c r="K61" s="132"/>
      <c r="L61" s="132"/>
      <c r="M61" s="131"/>
    </row>
    <row r="62" spans="4:13" ht="16" x14ac:dyDescent="0.2">
      <c r="D62" s="138"/>
      <c r="G62" s="130"/>
      <c r="H62" s="130"/>
      <c r="I62" s="130"/>
      <c r="J62" s="141"/>
      <c r="K62" s="132"/>
      <c r="L62" s="132"/>
      <c r="M62" s="131"/>
    </row>
    <row r="63" spans="4:13" ht="16" x14ac:dyDescent="0.2">
      <c r="D63" s="138"/>
      <c r="G63" s="130"/>
      <c r="H63" s="130"/>
      <c r="I63" s="130"/>
      <c r="J63" s="141"/>
      <c r="K63" s="132"/>
      <c r="L63" s="132"/>
      <c r="M63" s="131"/>
    </row>
    <row r="64" spans="4:13" ht="16" x14ac:dyDescent="0.2">
      <c r="D64" s="138"/>
      <c r="G64" s="130"/>
      <c r="H64" s="130"/>
      <c r="I64" s="130"/>
      <c r="J64" s="141"/>
      <c r="K64" s="132"/>
      <c r="L64" s="132"/>
      <c r="M64" s="131"/>
    </row>
    <row r="65" spans="4:13" ht="16" x14ac:dyDescent="0.2">
      <c r="D65" s="138"/>
      <c r="G65" s="130"/>
      <c r="H65" s="130"/>
      <c r="I65" s="130"/>
      <c r="J65" s="141"/>
      <c r="K65" s="132"/>
      <c r="L65" s="132"/>
      <c r="M65" s="131"/>
    </row>
    <row r="66" spans="4:13" ht="16" x14ac:dyDescent="0.2">
      <c r="D66" s="138"/>
      <c r="G66" s="130"/>
      <c r="H66" s="130"/>
      <c r="I66" s="130"/>
      <c r="J66" s="141"/>
      <c r="K66" s="132"/>
      <c r="L66" s="132"/>
      <c r="M66" s="131"/>
    </row>
    <row r="67" spans="4:13" ht="16" x14ac:dyDescent="0.2">
      <c r="D67" s="138"/>
      <c r="G67" s="130"/>
      <c r="H67" s="130"/>
      <c r="I67" s="130"/>
      <c r="J67" s="141"/>
      <c r="K67" s="132"/>
      <c r="L67" s="132"/>
      <c r="M67" s="131"/>
    </row>
    <row r="68" spans="4:13" ht="16" x14ac:dyDescent="0.2">
      <c r="D68" s="138"/>
      <c r="G68" s="130"/>
      <c r="H68" s="130"/>
      <c r="I68" s="130"/>
      <c r="J68" s="141"/>
      <c r="K68" s="132"/>
      <c r="L68" s="132"/>
      <c r="M68" s="131"/>
    </row>
    <row r="69" spans="4:13" ht="16" x14ac:dyDescent="0.2">
      <c r="D69" s="138"/>
      <c r="G69" s="130"/>
      <c r="H69" s="130"/>
      <c r="I69" s="130"/>
      <c r="J69" s="141"/>
      <c r="K69" s="132"/>
      <c r="L69" s="132"/>
      <c r="M69" s="131"/>
    </row>
    <row r="70" spans="4:13" ht="16" x14ac:dyDescent="0.2">
      <c r="D70" s="138"/>
      <c r="G70" s="130"/>
      <c r="H70" s="130"/>
      <c r="I70" s="130"/>
      <c r="J70" s="141"/>
      <c r="K70" s="132"/>
      <c r="L70" s="132"/>
      <c r="M70" s="131"/>
    </row>
    <row r="71" spans="4:13" ht="16" x14ac:dyDescent="0.2">
      <c r="D71" s="138"/>
      <c r="G71" s="130"/>
      <c r="H71" s="130"/>
      <c r="I71" s="130"/>
      <c r="J71" s="141"/>
      <c r="K71" s="132"/>
      <c r="L71" s="132"/>
      <c r="M71" s="131"/>
    </row>
    <row r="72" spans="4:13" ht="16" x14ac:dyDescent="0.2">
      <c r="D72" s="138"/>
      <c r="G72" s="130"/>
      <c r="H72" s="130"/>
      <c r="I72" s="130"/>
      <c r="J72" s="141"/>
      <c r="K72" s="132"/>
      <c r="L72" s="132"/>
      <c r="M72" s="131"/>
    </row>
    <row r="73" spans="4:13" ht="16" x14ac:dyDescent="0.2">
      <c r="D73" s="138"/>
      <c r="G73" s="130"/>
      <c r="H73" s="130"/>
      <c r="I73" s="130"/>
      <c r="J73" s="141"/>
      <c r="K73" s="132"/>
      <c r="L73" s="132"/>
      <c r="M73" s="131"/>
    </row>
    <row r="74" spans="4:13" ht="16" x14ac:dyDescent="0.2">
      <c r="D74" s="138"/>
      <c r="G74" s="130"/>
      <c r="H74" s="130"/>
      <c r="I74" s="130"/>
      <c r="J74" s="141"/>
      <c r="K74" s="132"/>
      <c r="L74" s="132"/>
      <c r="M74" s="131"/>
    </row>
    <row r="75" spans="4:13" ht="16" x14ac:dyDescent="0.2">
      <c r="D75" s="138"/>
      <c r="G75" s="130"/>
      <c r="H75" s="130"/>
      <c r="I75" s="130"/>
      <c r="J75" s="141"/>
      <c r="K75" s="132"/>
      <c r="L75" s="132"/>
      <c r="M75" s="131"/>
    </row>
    <row r="76" spans="4:13" ht="16" x14ac:dyDescent="0.2">
      <c r="D76" s="138"/>
      <c r="G76" s="130"/>
      <c r="H76" s="130"/>
      <c r="I76" s="130"/>
      <c r="J76" s="141"/>
      <c r="K76" s="132"/>
      <c r="L76" s="132"/>
      <c r="M76" s="131"/>
    </row>
    <row r="77" spans="4:13" ht="16" x14ac:dyDescent="0.2">
      <c r="D77" s="138"/>
      <c r="G77" s="130"/>
      <c r="H77" s="130"/>
      <c r="I77" s="130"/>
      <c r="J77" s="141"/>
      <c r="K77" s="132"/>
      <c r="L77" s="132"/>
      <c r="M77" s="131"/>
    </row>
    <row r="78" spans="4:13" ht="16" x14ac:dyDescent="0.2">
      <c r="D78" s="138"/>
      <c r="G78" s="130"/>
      <c r="H78" s="130"/>
      <c r="I78" s="130"/>
      <c r="J78" s="141"/>
      <c r="K78" s="132"/>
      <c r="L78" s="132"/>
      <c r="M78" s="131"/>
    </row>
    <row r="79" spans="4:13" ht="16" x14ac:dyDescent="0.2">
      <c r="D79" s="138"/>
      <c r="G79" s="130"/>
      <c r="H79" s="130"/>
      <c r="I79" s="130"/>
      <c r="J79" s="141"/>
      <c r="K79" s="132"/>
      <c r="L79" s="132"/>
      <c r="M79" s="131"/>
    </row>
    <row r="80" spans="4:13" ht="16" x14ac:dyDescent="0.2">
      <c r="D80" s="138"/>
      <c r="G80" s="130"/>
      <c r="H80" s="130"/>
      <c r="I80" s="130"/>
      <c r="J80" s="141"/>
      <c r="K80" s="132"/>
      <c r="L80" s="132"/>
      <c r="M80" s="131"/>
    </row>
    <row r="81" spans="4:13" ht="16" x14ac:dyDescent="0.2">
      <c r="D81" s="138"/>
      <c r="G81" s="130"/>
      <c r="H81" s="130"/>
      <c r="I81" s="130"/>
      <c r="J81" s="141"/>
      <c r="K81" s="132"/>
      <c r="L81" s="132"/>
      <c r="M81" s="131"/>
    </row>
    <row r="82" spans="4:13" ht="16" x14ac:dyDescent="0.2">
      <c r="D82" s="138"/>
      <c r="G82" s="130"/>
      <c r="H82" s="130"/>
      <c r="I82" s="130"/>
      <c r="J82" s="141"/>
      <c r="K82" s="132"/>
      <c r="L82" s="132"/>
      <c r="M82" s="131"/>
    </row>
    <row r="83" spans="4:13" ht="16" x14ac:dyDescent="0.2">
      <c r="D83" s="138"/>
      <c r="G83" s="130"/>
      <c r="H83" s="130"/>
      <c r="I83" s="130"/>
      <c r="J83" s="141"/>
      <c r="K83" s="132"/>
      <c r="L83" s="132"/>
      <c r="M83" s="131"/>
    </row>
    <row r="84" spans="4:13" ht="16" x14ac:dyDescent="0.2">
      <c r="D84" s="138"/>
      <c r="G84" s="130"/>
      <c r="H84" s="130"/>
      <c r="I84" s="130"/>
      <c r="J84" s="141"/>
      <c r="K84" s="132"/>
      <c r="L84" s="132"/>
      <c r="M84" s="131"/>
    </row>
    <row r="85" spans="4:13" ht="16" x14ac:dyDescent="0.2">
      <c r="D85" s="138"/>
      <c r="G85" s="130"/>
      <c r="H85" s="130"/>
      <c r="I85" s="130"/>
      <c r="J85" s="141"/>
      <c r="K85" s="132"/>
      <c r="L85" s="132"/>
      <c r="M85" s="131"/>
    </row>
    <row r="86" spans="4:13" ht="16" x14ac:dyDescent="0.2">
      <c r="D86" s="138"/>
      <c r="G86" s="130"/>
      <c r="H86" s="130"/>
      <c r="I86" s="130"/>
      <c r="J86" s="141"/>
      <c r="K86" s="132"/>
      <c r="L86" s="132"/>
      <c r="M86" s="131"/>
    </row>
    <row r="87" spans="4:13" ht="16" x14ac:dyDescent="0.2">
      <c r="D87" s="138"/>
      <c r="G87" s="130"/>
      <c r="H87" s="130"/>
      <c r="I87" s="130"/>
      <c r="J87" s="141"/>
      <c r="K87" s="132"/>
      <c r="L87" s="132"/>
      <c r="M87" s="131"/>
    </row>
    <row r="88" spans="4:13" ht="16" x14ac:dyDescent="0.2">
      <c r="D88" s="138"/>
      <c r="G88" s="130"/>
      <c r="H88" s="130"/>
      <c r="I88" s="130"/>
      <c r="J88" s="141"/>
      <c r="K88" s="132"/>
      <c r="L88" s="132"/>
      <c r="M88" s="131"/>
    </row>
    <row r="89" spans="4:13" ht="16" x14ac:dyDescent="0.2">
      <c r="D89" s="138"/>
      <c r="G89" s="130"/>
      <c r="H89" s="130"/>
      <c r="I89" s="130"/>
      <c r="J89" s="141"/>
      <c r="K89" s="132"/>
      <c r="L89" s="132"/>
      <c r="M89" s="131"/>
    </row>
    <row r="90" spans="4:13" ht="16" x14ac:dyDescent="0.2">
      <c r="D90" s="138"/>
      <c r="G90" s="130"/>
      <c r="H90" s="130"/>
      <c r="I90" s="130"/>
      <c r="J90" s="141"/>
      <c r="K90" s="132"/>
      <c r="L90" s="132"/>
      <c r="M90" s="131"/>
    </row>
    <row r="91" spans="4:13" ht="16" x14ac:dyDescent="0.2">
      <c r="D91" s="138"/>
      <c r="G91" s="130"/>
      <c r="H91" s="130"/>
      <c r="I91" s="130"/>
      <c r="J91" s="141"/>
      <c r="K91" s="132"/>
      <c r="L91" s="132"/>
      <c r="M91" s="131"/>
    </row>
    <row r="92" spans="4:13" ht="16" x14ac:dyDescent="0.2">
      <c r="D92" s="138"/>
      <c r="G92" s="130"/>
      <c r="H92" s="130"/>
      <c r="I92" s="130"/>
      <c r="J92" s="141"/>
      <c r="K92" s="132"/>
      <c r="L92" s="132"/>
      <c r="M92" s="131"/>
    </row>
    <row r="93" spans="4:13" ht="16" x14ac:dyDescent="0.2">
      <c r="D93" s="138"/>
      <c r="G93" s="130"/>
      <c r="H93" s="130"/>
      <c r="I93" s="130"/>
      <c r="J93" s="141"/>
      <c r="K93" s="132"/>
      <c r="L93" s="132"/>
      <c r="M93" s="131"/>
    </row>
    <row r="94" spans="4:13" ht="16" x14ac:dyDescent="0.2">
      <c r="D94" s="138"/>
      <c r="G94" s="130"/>
      <c r="H94" s="130"/>
      <c r="I94" s="130"/>
      <c r="J94" s="141"/>
      <c r="K94" s="132"/>
      <c r="L94" s="132"/>
      <c r="M94" s="131"/>
    </row>
    <row r="95" spans="4:13" ht="16" x14ac:dyDescent="0.2">
      <c r="D95" s="138"/>
      <c r="G95" s="130"/>
      <c r="H95" s="130"/>
      <c r="I95" s="130"/>
      <c r="J95" s="141"/>
      <c r="K95" s="132"/>
      <c r="L95" s="132"/>
      <c r="M95" s="131"/>
    </row>
    <row r="96" spans="4:13" ht="16" x14ac:dyDescent="0.2">
      <c r="D96" s="138"/>
      <c r="G96" s="130"/>
      <c r="H96" s="130"/>
      <c r="I96" s="130"/>
      <c r="J96" s="141"/>
      <c r="K96" s="132"/>
      <c r="L96" s="132"/>
      <c r="M96" s="131"/>
    </row>
    <row r="97" spans="4:13" ht="16" x14ac:dyDescent="0.2">
      <c r="D97" s="138"/>
      <c r="G97" s="130"/>
      <c r="H97" s="130"/>
      <c r="I97" s="130"/>
      <c r="J97" s="141"/>
      <c r="K97" s="132"/>
      <c r="L97" s="132"/>
      <c r="M97" s="131"/>
    </row>
    <row r="98" spans="4:13" ht="16" x14ac:dyDescent="0.2">
      <c r="D98" s="138"/>
      <c r="G98" s="130"/>
      <c r="H98" s="130"/>
      <c r="I98" s="130"/>
      <c r="J98" s="141"/>
      <c r="K98" s="132"/>
      <c r="L98" s="132"/>
      <c r="M98" s="131"/>
    </row>
    <row r="99" spans="4:13" ht="16" x14ac:dyDescent="0.2">
      <c r="D99" s="138"/>
      <c r="G99" s="130"/>
      <c r="H99" s="130"/>
      <c r="I99" s="130"/>
      <c r="J99" s="141"/>
      <c r="K99" s="132"/>
      <c r="L99" s="132"/>
      <c r="M99" s="131"/>
    </row>
    <row r="100" spans="4:13" ht="16" x14ac:dyDescent="0.2">
      <c r="D100" s="138"/>
      <c r="G100" s="130"/>
      <c r="H100" s="130"/>
      <c r="I100" s="130"/>
      <c r="J100" s="141"/>
      <c r="K100" s="132"/>
      <c r="L100" s="132"/>
      <c r="M100" s="131"/>
    </row>
    <row r="101" spans="4:13" ht="16" x14ac:dyDescent="0.2">
      <c r="D101" s="138"/>
      <c r="G101" s="130"/>
      <c r="H101" s="130"/>
      <c r="I101" s="130"/>
      <c r="J101" s="141"/>
      <c r="K101" s="132"/>
      <c r="L101" s="132"/>
      <c r="M101" s="131"/>
    </row>
    <row r="102" spans="4:13" ht="16" x14ac:dyDescent="0.2">
      <c r="D102" s="138"/>
      <c r="G102" s="130"/>
      <c r="H102" s="130"/>
      <c r="I102" s="130"/>
      <c r="J102" s="141"/>
      <c r="K102" s="132"/>
      <c r="L102" s="132"/>
      <c r="M102" s="131"/>
    </row>
    <row r="103" spans="4:13" ht="16" x14ac:dyDescent="0.2">
      <c r="D103" s="138"/>
      <c r="G103" s="130"/>
      <c r="H103" s="130"/>
      <c r="I103" s="130"/>
      <c r="J103" s="141"/>
      <c r="K103" s="132"/>
      <c r="L103" s="132"/>
      <c r="M103" s="131"/>
    </row>
    <row r="104" spans="4:13" ht="16" x14ac:dyDescent="0.2">
      <c r="D104" s="138"/>
      <c r="G104" s="130"/>
      <c r="H104" s="130"/>
      <c r="I104" s="130"/>
      <c r="J104" s="141"/>
      <c r="K104" s="132"/>
      <c r="L104" s="132"/>
      <c r="M104" s="131"/>
    </row>
    <row r="105" spans="4:13" ht="16" x14ac:dyDescent="0.2">
      <c r="D105" s="138"/>
      <c r="G105" s="130"/>
      <c r="H105" s="130"/>
      <c r="I105" s="130"/>
      <c r="J105" s="141"/>
      <c r="K105" s="132"/>
      <c r="L105" s="132"/>
      <c r="M105" s="131"/>
    </row>
    <row r="106" spans="4:13" ht="16" x14ac:dyDescent="0.2">
      <c r="D106" s="138"/>
      <c r="G106" s="130"/>
      <c r="H106" s="130"/>
      <c r="I106" s="130"/>
      <c r="J106" s="141"/>
      <c r="K106" s="132"/>
      <c r="L106" s="132"/>
      <c r="M106" s="131"/>
    </row>
    <row r="107" spans="4:13" ht="16" x14ac:dyDescent="0.2">
      <c r="D107" s="138"/>
      <c r="G107" s="130"/>
      <c r="H107" s="130"/>
      <c r="I107" s="130"/>
      <c r="J107" s="141"/>
      <c r="K107" s="132"/>
      <c r="L107" s="132"/>
      <c r="M107" s="131"/>
    </row>
    <row r="108" spans="4:13" ht="16" x14ac:dyDescent="0.2">
      <c r="D108" s="138"/>
      <c r="G108" s="130"/>
      <c r="H108" s="130"/>
      <c r="I108" s="130"/>
      <c r="J108" s="141"/>
      <c r="K108" s="132"/>
      <c r="L108" s="132"/>
      <c r="M108" s="131"/>
    </row>
    <row r="109" spans="4:13" ht="16" x14ac:dyDescent="0.2">
      <c r="D109" s="138"/>
      <c r="G109" s="130"/>
      <c r="H109" s="130"/>
      <c r="I109" s="130"/>
      <c r="J109" s="141"/>
      <c r="K109" s="132"/>
      <c r="L109" s="132"/>
      <c r="M109" s="131"/>
    </row>
    <row r="110" spans="4:13" ht="16" x14ac:dyDescent="0.2">
      <c r="D110" s="138"/>
      <c r="G110" s="130"/>
      <c r="H110" s="130"/>
      <c r="I110" s="130"/>
      <c r="J110" s="141"/>
      <c r="K110" s="132"/>
      <c r="L110" s="132"/>
      <c r="M110" s="131"/>
    </row>
    <row r="111" spans="4:13" ht="16" x14ac:dyDescent="0.2">
      <c r="D111" s="138"/>
      <c r="G111" s="130"/>
      <c r="H111" s="130"/>
      <c r="I111" s="130"/>
      <c r="J111" s="141"/>
      <c r="K111" s="132"/>
      <c r="L111" s="132"/>
      <c r="M111" s="131"/>
    </row>
    <row r="112" spans="4:13" ht="16" x14ac:dyDescent="0.2">
      <c r="D112" s="138"/>
      <c r="G112" s="130"/>
      <c r="H112" s="130"/>
      <c r="I112" s="130"/>
      <c r="J112" s="141"/>
      <c r="K112" s="132"/>
      <c r="L112" s="132"/>
      <c r="M112" s="131"/>
    </row>
    <row r="113" spans="4:13" ht="16" x14ac:dyDescent="0.2">
      <c r="D113" s="138"/>
      <c r="G113" s="130"/>
      <c r="H113" s="130"/>
      <c r="I113" s="130"/>
      <c r="J113" s="141"/>
      <c r="K113" s="132"/>
      <c r="L113" s="132"/>
      <c r="M113" s="131"/>
    </row>
    <row r="114" spans="4:13" ht="16" x14ac:dyDescent="0.2">
      <c r="D114" s="138"/>
      <c r="G114" s="130"/>
      <c r="H114" s="130"/>
      <c r="I114" s="130"/>
      <c r="J114" s="141"/>
      <c r="K114" s="132"/>
      <c r="L114" s="132"/>
      <c r="M114" s="131"/>
    </row>
    <row r="115" spans="4:13" ht="16" x14ac:dyDescent="0.2">
      <c r="D115" s="138"/>
      <c r="G115" s="130"/>
      <c r="H115" s="130"/>
      <c r="I115" s="130"/>
      <c r="J115" s="141"/>
      <c r="K115" s="132"/>
      <c r="L115" s="132"/>
      <c r="M115" s="131"/>
    </row>
    <row r="116" spans="4:13" ht="16" x14ac:dyDescent="0.2">
      <c r="D116" s="138"/>
      <c r="G116" s="130"/>
      <c r="H116" s="130"/>
      <c r="I116" s="130"/>
      <c r="J116" s="141"/>
      <c r="K116" s="132"/>
      <c r="L116" s="132"/>
      <c r="M116" s="131"/>
    </row>
    <row r="117" spans="4:13" ht="16" x14ac:dyDescent="0.2">
      <c r="D117" s="138"/>
      <c r="G117" s="130"/>
      <c r="H117" s="130"/>
      <c r="I117" s="130"/>
      <c r="J117" s="141"/>
      <c r="K117" s="132"/>
      <c r="L117" s="132"/>
      <c r="M117" s="131"/>
    </row>
    <row r="118" spans="4:13" ht="16" x14ac:dyDescent="0.2">
      <c r="D118" s="138"/>
      <c r="G118" s="130"/>
      <c r="H118" s="130"/>
      <c r="I118" s="130"/>
      <c r="J118" s="141"/>
      <c r="K118" s="132"/>
      <c r="L118" s="132"/>
      <c r="M118" s="131"/>
    </row>
    <row r="119" spans="4:13" ht="16" x14ac:dyDescent="0.2">
      <c r="D119" s="138"/>
      <c r="G119" s="130"/>
      <c r="H119" s="130"/>
      <c r="I119" s="130"/>
      <c r="J119" s="141"/>
      <c r="K119" s="132"/>
      <c r="L119" s="132"/>
      <c r="M119" s="131"/>
    </row>
    <row r="120" spans="4:13" ht="16" x14ac:dyDescent="0.2">
      <c r="D120" s="138"/>
      <c r="G120" s="130"/>
      <c r="H120" s="130"/>
      <c r="I120" s="130"/>
      <c r="J120" s="141"/>
      <c r="K120" s="132"/>
      <c r="L120" s="132"/>
      <c r="M120" s="131"/>
    </row>
    <row r="121" spans="4:13" ht="16" x14ac:dyDescent="0.2">
      <c r="D121" s="138"/>
      <c r="G121" s="130"/>
      <c r="H121" s="130"/>
      <c r="I121" s="130"/>
      <c r="J121" s="141"/>
      <c r="K121" s="132"/>
      <c r="L121" s="132"/>
      <c r="M121" s="131"/>
    </row>
    <row r="122" spans="4:13" ht="16" x14ac:dyDescent="0.2">
      <c r="D122" s="138"/>
      <c r="G122" s="130"/>
      <c r="H122" s="130"/>
      <c r="I122" s="130"/>
      <c r="J122" s="141"/>
      <c r="K122" s="132"/>
      <c r="L122" s="132"/>
      <c r="M122" s="131"/>
    </row>
    <row r="123" spans="4:13" ht="16" x14ac:dyDescent="0.2">
      <c r="D123" s="138"/>
      <c r="G123" s="130"/>
      <c r="H123" s="130"/>
      <c r="I123" s="130"/>
      <c r="J123" s="141"/>
      <c r="K123" s="132"/>
      <c r="L123" s="132"/>
      <c r="M123" s="131"/>
    </row>
    <row r="124" spans="4:13" ht="16" x14ac:dyDescent="0.2">
      <c r="D124" s="138"/>
      <c r="G124" s="130"/>
      <c r="H124" s="130"/>
      <c r="I124" s="130"/>
      <c r="J124" s="141"/>
      <c r="K124" s="132"/>
      <c r="L124" s="132"/>
      <c r="M124" s="131"/>
    </row>
    <row r="125" spans="4:13" ht="16" x14ac:dyDescent="0.2">
      <c r="D125" s="138"/>
      <c r="G125" s="130"/>
      <c r="H125" s="130"/>
      <c r="I125" s="130"/>
      <c r="J125" s="141"/>
      <c r="K125" s="132"/>
      <c r="L125" s="132"/>
      <c r="M125" s="131"/>
    </row>
    <row r="126" spans="4:13" ht="16" x14ac:dyDescent="0.2">
      <c r="D126" s="138"/>
      <c r="G126" s="130"/>
      <c r="H126" s="130"/>
      <c r="I126" s="130"/>
      <c r="J126" s="141"/>
      <c r="K126" s="132"/>
      <c r="L126" s="132"/>
      <c r="M126" s="131"/>
    </row>
    <row r="127" spans="4:13" ht="16" x14ac:dyDescent="0.2">
      <c r="D127" s="138"/>
      <c r="G127" s="130"/>
      <c r="H127" s="130"/>
      <c r="I127" s="130"/>
      <c r="J127" s="141"/>
      <c r="K127" s="132"/>
      <c r="L127" s="132"/>
      <c r="M127" s="131"/>
    </row>
    <row r="128" spans="4:13" ht="16" x14ac:dyDescent="0.2">
      <c r="D128" s="138"/>
      <c r="G128" s="130"/>
      <c r="H128" s="130"/>
      <c r="I128" s="130"/>
      <c r="J128" s="141"/>
      <c r="K128" s="132"/>
      <c r="L128" s="132"/>
      <c r="M128" s="131"/>
    </row>
    <row r="129" spans="4:13" ht="16" x14ac:dyDescent="0.2">
      <c r="D129" s="138"/>
      <c r="G129" s="130"/>
      <c r="H129" s="130"/>
      <c r="I129" s="130"/>
      <c r="J129" s="141"/>
      <c r="K129" s="132"/>
      <c r="L129" s="132"/>
      <c r="M129" s="131"/>
    </row>
    <row r="130" spans="4:13" ht="16" x14ac:dyDescent="0.2">
      <c r="D130" s="138"/>
      <c r="G130" s="130"/>
      <c r="H130" s="130"/>
      <c r="I130" s="130"/>
      <c r="J130" s="141"/>
      <c r="K130" s="132"/>
      <c r="L130" s="132"/>
      <c r="M130" s="131"/>
    </row>
    <row r="131" spans="4:13" ht="16" x14ac:dyDescent="0.2">
      <c r="D131" s="138"/>
      <c r="G131" s="130"/>
      <c r="H131" s="130"/>
      <c r="I131" s="130"/>
      <c r="J131" s="141"/>
      <c r="K131" s="132"/>
      <c r="L131" s="132"/>
      <c r="M131" s="131"/>
    </row>
    <row r="132" spans="4:13" ht="16" x14ac:dyDescent="0.2">
      <c r="D132" s="138"/>
      <c r="G132" s="130"/>
      <c r="H132" s="130"/>
      <c r="I132" s="130"/>
      <c r="J132" s="141"/>
      <c r="K132" s="132"/>
      <c r="L132" s="132"/>
      <c r="M132" s="131"/>
    </row>
    <row r="133" spans="4:13" ht="16" x14ac:dyDescent="0.2">
      <c r="D133" s="138"/>
      <c r="G133" s="130"/>
      <c r="H133" s="130"/>
      <c r="I133" s="130"/>
      <c r="J133" s="141"/>
      <c r="K133" s="132"/>
      <c r="L133" s="132"/>
      <c r="M133" s="131"/>
    </row>
    <row r="134" spans="4:13" ht="16" x14ac:dyDescent="0.2">
      <c r="D134" s="138"/>
      <c r="G134" s="130"/>
      <c r="H134" s="130"/>
      <c r="I134" s="130"/>
      <c r="J134" s="141"/>
      <c r="K134" s="132"/>
      <c r="L134" s="132"/>
      <c r="M134" s="131"/>
    </row>
    <row r="135" spans="4:13" ht="16" x14ac:dyDescent="0.2">
      <c r="D135" s="138"/>
      <c r="G135" s="130"/>
      <c r="H135" s="130"/>
      <c r="I135" s="130"/>
      <c r="J135" s="141"/>
      <c r="K135" s="132"/>
      <c r="L135" s="132"/>
      <c r="M135" s="131"/>
    </row>
    <row r="136" spans="4:13" ht="16" x14ac:dyDescent="0.2">
      <c r="D136" s="138"/>
      <c r="G136" s="130"/>
      <c r="H136" s="130"/>
      <c r="I136" s="130"/>
      <c r="J136" s="141"/>
      <c r="K136" s="132"/>
      <c r="L136" s="132"/>
      <c r="M136" s="131"/>
    </row>
    <row r="137" spans="4:13" ht="16" x14ac:dyDescent="0.2">
      <c r="D137" s="138"/>
      <c r="G137" s="130"/>
      <c r="H137" s="130"/>
      <c r="I137" s="130"/>
      <c r="J137" s="141"/>
      <c r="K137" s="132"/>
      <c r="L137" s="132"/>
      <c r="M137" s="131"/>
    </row>
    <row r="138" spans="4:13" ht="16" x14ac:dyDescent="0.2">
      <c r="D138" s="138"/>
      <c r="G138" s="130"/>
      <c r="H138" s="130"/>
      <c r="I138" s="130"/>
      <c r="J138" s="141"/>
      <c r="K138" s="132"/>
      <c r="L138" s="132"/>
      <c r="M138" s="131"/>
    </row>
    <row r="139" spans="4:13" ht="16" x14ac:dyDescent="0.2">
      <c r="D139" s="138"/>
      <c r="G139" s="130"/>
      <c r="H139" s="130"/>
      <c r="I139" s="130"/>
      <c r="J139" s="141"/>
      <c r="K139" s="132"/>
      <c r="L139" s="132"/>
      <c r="M139" s="131"/>
    </row>
    <row r="140" spans="4:13" ht="16" x14ac:dyDescent="0.2">
      <c r="D140" s="138"/>
      <c r="G140" s="130"/>
      <c r="H140" s="130"/>
      <c r="I140" s="130"/>
      <c r="J140" s="141"/>
      <c r="K140" s="132"/>
      <c r="L140" s="132"/>
      <c r="M140" s="131"/>
    </row>
    <row r="141" spans="4:13" ht="16" x14ac:dyDescent="0.2">
      <c r="D141" s="138"/>
      <c r="G141" s="130"/>
      <c r="H141" s="130"/>
      <c r="I141" s="130"/>
      <c r="J141" s="141"/>
      <c r="K141" s="132"/>
      <c r="L141" s="132"/>
      <c r="M141" s="131"/>
    </row>
    <row r="142" spans="4:13" ht="16" x14ac:dyDescent="0.2">
      <c r="D142" s="138"/>
      <c r="G142" s="130"/>
      <c r="H142" s="130"/>
      <c r="I142" s="130"/>
      <c r="J142" s="141"/>
      <c r="K142" s="132"/>
      <c r="L142" s="132"/>
      <c r="M142" s="131"/>
    </row>
    <row r="143" spans="4:13" ht="16" x14ac:dyDescent="0.2">
      <c r="D143" s="138"/>
      <c r="G143" s="130"/>
      <c r="H143" s="130"/>
      <c r="I143" s="130"/>
      <c r="J143" s="141"/>
      <c r="K143" s="132"/>
      <c r="L143" s="132"/>
      <c r="M143" s="131"/>
    </row>
    <row r="144" spans="4:13" ht="16" x14ac:dyDescent="0.2">
      <c r="D144" s="138"/>
      <c r="G144" s="130"/>
      <c r="H144" s="130"/>
      <c r="I144" s="130"/>
      <c r="J144" s="141"/>
      <c r="K144" s="132"/>
      <c r="L144" s="132"/>
      <c r="M144" s="131"/>
    </row>
    <row r="145" spans="4:13" ht="16" x14ac:dyDescent="0.2">
      <c r="D145" s="138"/>
      <c r="G145" s="130"/>
      <c r="H145" s="130"/>
      <c r="I145" s="130"/>
      <c r="J145" s="141"/>
      <c r="K145" s="132"/>
      <c r="L145" s="132"/>
      <c r="M145" s="131"/>
    </row>
    <row r="146" spans="4:13" ht="16" x14ac:dyDescent="0.2">
      <c r="D146" s="138"/>
      <c r="G146" s="130"/>
      <c r="H146" s="130"/>
      <c r="I146" s="130"/>
      <c r="J146" s="141"/>
      <c r="K146" s="132"/>
      <c r="L146" s="132"/>
      <c r="M146" s="131"/>
    </row>
    <row r="147" spans="4:13" ht="16" x14ac:dyDescent="0.2">
      <c r="D147" s="138"/>
      <c r="G147" s="130"/>
      <c r="H147" s="130"/>
      <c r="I147" s="130"/>
      <c r="J147" s="141"/>
      <c r="K147" s="132"/>
      <c r="L147" s="132"/>
      <c r="M147" s="131"/>
    </row>
    <row r="148" spans="4:13" ht="16" x14ac:dyDescent="0.2">
      <c r="D148" s="138"/>
      <c r="G148" s="130"/>
      <c r="H148" s="130"/>
      <c r="I148" s="130"/>
      <c r="J148" s="141"/>
      <c r="K148" s="132"/>
      <c r="L148" s="132"/>
      <c r="M148" s="131"/>
    </row>
    <row r="149" spans="4:13" ht="16" x14ac:dyDescent="0.2">
      <c r="D149" s="138"/>
      <c r="G149" s="130"/>
      <c r="H149" s="130"/>
      <c r="I149" s="130"/>
      <c r="J149" s="141"/>
      <c r="K149" s="132"/>
      <c r="L149" s="132"/>
      <c r="M149" s="131"/>
    </row>
    <row r="150" spans="4:13" ht="16" x14ac:dyDescent="0.2">
      <c r="D150" s="138"/>
      <c r="G150" s="130"/>
      <c r="H150" s="130"/>
      <c r="I150" s="130"/>
      <c r="J150" s="141"/>
      <c r="K150" s="132"/>
      <c r="L150" s="132"/>
      <c r="M150" s="131"/>
    </row>
    <row r="151" spans="4:13" ht="16" x14ac:dyDescent="0.2">
      <c r="D151" s="138"/>
      <c r="G151" s="130"/>
      <c r="H151" s="130"/>
      <c r="I151" s="130"/>
      <c r="J151" s="141"/>
      <c r="K151" s="132"/>
      <c r="L151" s="132"/>
      <c r="M151" s="131"/>
    </row>
    <row r="152" spans="4:13" ht="16" x14ac:dyDescent="0.2">
      <c r="D152" s="138"/>
      <c r="G152" s="130"/>
      <c r="H152" s="130"/>
      <c r="I152" s="130"/>
      <c r="J152" s="141"/>
      <c r="K152" s="132"/>
      <c r="L152" s="132"/>
      <c r="M152" s="131"/>
    </row>
    <row r="153" spans="4:13" ht="16" x14ac:dyDescent="0.2">
      <c r="D153" s="138"/>
      <c r="G153" s="130"/>
      <c r="H153" s="130"/>
      <c r="I153" s="130"/>
      <c r="J153" s="141"/>
      <c r="K153" s="132"/>
      <c r="L153" s="132"/>
      <c r="M153" s="131"/>
    </row>
    <row r="154" spans="4:13" ht="16" x14ac:dyDescent="0.2">
      <c r="D154" s="138"/>
      <c r="G154" s="130"/>
      <c r="H154" s="130"/>
      <c r="I154" s="130"/>
      <c r="J154" s="141"/>
      <c r="K154" s="132"/>
      <c r="L154" s="132"/>
      <c r="M154" s="131"/>
    </row>
    <row r="155" spans="4:13" ht="16" x14ac:dyDescent="0.2">
      <c r="D155" s="138"/>
      <c r="G155" s="130"/>
      <c r="H155" s="130"/>
      <c r="I155" s="130"/>
      <c r="J155" s="141"/>
      <c r="K155" s="132"/>
      <c r="L155" s="132"/>
      <c r="M155" s="131"/>
    </row>
    <row r="156" spans="4:13" ht="16" x14ac:dyDescent="0.2">
      <c r="D156" s="138"/>
      <c r="G156" s="130"/>
      <c r="H156" s="130"/>
      <c r="I156" s="130"/>
      <c r="J156" s="141"/>
      <c r="K156" s="132"/>
      <c r="L156" s="132"/>
      <c r="M156" s="131"/>
    </row>
    <row r="157" spans="4:13" ht="16" x14ac:dyDescent="0.2">
      <c r="D157" s="138"/>
      <c r="G157" s="130"/>
      <c r="H157" s="130"/>
      <c r="I157" s="130"/>
      <c r="J157" s="141"/>
      <c r="K157" s="132"/>
      <c r="L157" s="132"/>
      <c r="M157" s="131"/>
    </row>
    <row r="158" spans="4:13" ht="16" x14ac:dyDescent="0.2">
      <c r="D158" s="138"/>
      <c r="G158" s="130"/>
      <c r="H158" s="130"/>
      <c r="I158" s="130"/>
      <c r="J158" s="141"/>
      <c r="K158" s="132"/>
      <c r="L158" s="132"/>
      <c r="M158" s="131"/>
    </row>
    <row r="159" spans="4:13" ht="16" x14ac:dyDescent="0.2">
      <c r="D159" s="138"/>
      <c r="G159" s="130"/>
      <c r="H159" s="130"/>
      <c r="I159" s="130"/>
      <c r="J159" s="141"/>
      <c r="K159" s="132"/>
      <c r="L159" s="132"/>
      <c r="M159" s="131"/>
    </row>
    <row r="160" spans="4:13" ht="16" x14ac:dyDescent="0.2">
      <c r="D160" s="138"/>
      <c r="G160" s="130"/>
      <c r="H160" s="130"/>
      <c r="I160" s="130"/>
      <c r="J160" s="141"/>
      <c r="K160" s="132"/>
      <c r="L160" s="132"/>
      <c r="M160" s="131"/>
    </row>
    <row r="161" spans="4:13" ht="16" x14ac:dyDescent="0.2">
      <c r="D161" s="138"/>
      <c r="G161" s="130"/>
      <c r="H161" s="130"/>
      <c r="I161" s="130"/>
      <c r="J161" s="141"/>
      <c r="K161" s="132"/>
      <c r="L161" s="132"/>
      <c r="M161" s="131"/>
    </row>
    <row r="162" spans="4:13" ht="16" x14ac:dyDescent="0.2">
      <c r="D162" s="138"/>
      <c r="G162" s="130"/>
      <c r="H162" s="130"/>
      <c r="I162" s="130"/>
      <c r="J162" s="141"/>
      <c r="K162" s="132"/>
      <c r="L162" s="132"/>
      <c r="M162" s="131"/>
    </row>
    <row r="163" spans="4:13" ht="16" x14ac:dyDescent="0.2">
      <c r="D163" s="138"/>
      <c r="G163" s="130"/>
      <c r="H163" s="130"/>
      <c r="I163" s="130"/>
      <c r="J163" s="141"/>
      <c r="K163" s="132"/>
      <c r="L163" s="132"/>
      <c r="M163" s="131"/>
    </row>
    <row r="164" spans="4:13" ht="16" x14ac:dyDescent="0.2">
      <c r="D164" s="138"/>
      <c r="G164" s="130"/>
      <c r="H164" s="130"/>
      <c r="I164" s="130"/>
      <c r="J164" s="141"/>
      <c r="K164" s="132"/>
      <c r="L164" s="132"/>
      <c r="M164" s="131"/>
    </row>
    <row r="165" spans="4:13" ht="16" x14ac:dyDescent="0.2">
      <c r="D165" s="138"/>
      <c r="G165" s="130"/>
      <c r="H165" s="130"/>
      <c r="I165" s="130"/>
      <c r="J165" s="141"/>
      <c r="K165" s="132"/>
      <c r="L165" s="132"/>
      <c r="M165" s="131"/>
    </row>
    <row r="166" spans="4:13" ht="16" x14ac:dyDescent="0.2">
      <c r="D166" s="138"/>
      <c r="G166" s="130"/>
      <c r="H166" s="130"/>
      <c r="I166" s="130"/>
      <c r="J166" s="141"/>
      <c r="K166" s="132"/>
      <c r="L166" s="132"/>
      <c r="M166" s="131"/>
    </row>
    <row r="167" spans="4:13" ht="16" x14ac:dyDescent="0.2">
      <c r="D167" s="138"/>
      <c r="G167" s="130"/>
      <c r="H167" s="130"/>
      <c r="I167" s="130"/>
      <c r="J167" s="141"/>
      <c r="K167" s="132"/>
      <c r="L167" s="132"/>
      <c r="M167" s="131"/>
    </row>
    <row r="168" spans="4:13" ht="16" x14ac:dyDescent="0.2">
      <c r="D168" s="138"/>
      <c r="G168" s="130"/>
      <c r="H168" s="130"/>
      <c r="I168" s="130"/>
      <c r="J168" s="141"/>
      <c r="K168" s="132"/>
      <c r="L168" s="132"/>
      <c r="M168" s="131"/>
    </row>
    <row r="169" spans="4:13" ht="16" x14ac:dyDescent="0.2">
      <c r="D169" s="138"/>
      <c r="G169" s="130"/>
      <c r="H169" s="130"/>
      <c r="I169" s="130"/>
      <c r="J169" s="141"/>
      <c r="K169" s="132"/>
      <c r="L169" s="132"/>
      <c r="M169" s="131"/>
    </row>
    <row r="170" spans="4:13" ht="16" x14ac:dyDescent="0.2">
      <c r="D170" s="138"/>
      <c r="G170" s="130"/>
      <c r="H170" s="130"/>
      <c r="I170" s="130"/>
      <c r="J170" s="141"/>
      <c r="K170" s="132"/>
      <c r="L170" s="132"/>
      <c r="M170" s="131"/>
    </row>
    <row r="171" spans="4:13" ht="16" x14ac:dyDescent="0.2">
      <c r="D171" s="138"/>
      <c r="G171" s="130"/>
      <c r="H171" s="130"/>
      <c r="I171" s="130"/>
      <c r="J171" s="141"/>
      <c r="K171" s="132"/>
      <c r="L171" s="132"/>
      <c r="M171" s="131"/>
    </row>
    <row r="172" spans="4:13" ht="16" x14ac:dyDescent="0.2">
      <c r="D172" s="138"/>
      <c r="G172" s="130"/>
      <c r="H172" s="130"/>
      <c r="I172" s="130"/>
      <c r="J172" s="141"/>
      <c r="K172" s="132"/>
      <c r="L172" s="132"/>
      <c r="M172" s="131"/>
    </row>
    <row r="173" spans="4:13" ht="16" x14ac:dyDescent="0.2">
      <c r="D173" s="138"/>
      <c r="G173" s="130"/>
      <c r="H173" s="130"/>
      <c r="I173" s="130"/>
      <c r="J173" s="141"/>
      <c r="K173" s="132"/>
      <c r="L173" s="132"/>
      <c r="M173" s="131"/>
    </row>
    <row r="174" spans="4:13" ht="16" x14ac:dyDescent="0.2">
      <c r="D174" s="138"/>
      <c r="G174" s="130"/>
      <c r="H174" s="130"/>
      <c r="I174" s="130"/>
      <c r="J174" s="141"/>
      <c r="K174" s="132"/>
      <c r="L174" s="132"/>
      <c r="M174" s="131"/>
    </row>
    <row r="175" spans="4:13" ht="16" x14ac:dyDescent="0.2">
      <c r="D175" s="138"/>
      <c r="G175" s="130"/>
      <c r="H175" s="130"/>
      <c r="I175" s="130"/>
      <c r="J175" s="141"/>
      <c r="K175" s="132"/>
      <c r="L175" s="132"/>
      <c r="M175" s="131"/>
    </row>
    <row r="176" spans="4:13" ht="16" x14ac:dyDescent="0.2">
      <c r="D176" s="138"/>
      <c r="G176" s="130"/>
      <c r="H176" s="130"/>
      <c r="I176" s="130"/>
      <c r="J176" s="141"/>
      <c r="K176" s="132"/>
      <c r="L176" s="132"/>
      <c r="M176" s="131"/>
    </row>
    <row r="177" spans="4:13" ht="16" x14ac:dyDescent="0.2">
      <c r="D177" s="138"/>
      <c r="G177" s="130"/>
      <c r="H177" s="130"/>
      <c r="I177" s="130"/>
      <c r="J177" s="141"/>
      <c r="K177" s="132"/>
      <c r="L177" s="132"/>
      <c r="M177" s="131"/>
    </row>
    <row r="178" spans="4:13" ht="16" x14ac:dyDescent="0.2">
      <c r="D178" s="138"/>
      <c r="G178" s="130"/>
      <c r="H178" s="130"/>
      <c r="I178" s="130"/>
      <c r="J178" s="141"/>
      <c r="K178" s="132"/>
      <c r="L178" s="132"/>
      <c r="M178" s="131"/>
    </row>
    <row r="179" spans="4:13" ht="16" x14ac:dyDescent="0.2">
      <c r="D179" s="138"/>
      <c r="G179" s="130"/>
      <c r="H179" s="130"/>
      <c r="I179" s="130"/>
      <c r="J179" s="141"/>
      <c r="K179" s="132"/>
      <c r="L179" s="132"/>
      <c r="M179" s="131"/>
    </row>
    <row r="180" spans="4:13" ht="16" x14ac:dyDescent="0.2">
      <c r="D180" s="138"/>
      <c r="G180" s="130"/>
      <c r="H180" s="130"/>
      <c r="I180" s="130"/>
      <c r="J180" s="141"/>
      <c r="K180" s="132"/>
      <c r="L180" s="132"/>
      <c r="M180" s="131"/>
    </row>
    <row r="181" spans="4:13" ht="16" x14ac:dyDescent="0.2">
      <c r="D181" s="138"/>
      <c r="G181" s="130"/>
      <c r="H181" s="130"/>
      <c r="I181" s="130"/>
      <c r="J181" s="141"/>
      <c r="K181" s="132"/>
      <c r="L181" s="132"/>
      <c r="M181" s="131"/>
    </row>
    <row r="182" spans="4:13" ht="16" x14ac:dyDescent="0.2">
      <c r="D182" s="138"/>
      <c r="G182" s="130"/>
      <c r="H182" s="130"/>
      <c r="I182" s="130"/>
      <c r="J182" s="141"/>
      <c r="K182" s="132"/>
      <c r="L182" s="132"/>
      <c r="M182" s="131"/>
    </row>
    <row r="183" spans="4:13" ht="16" x14ac:dyDescent="0.2">
      <c r="D183" s="138"/>
      <c r="G183" s="130"/>
      <c r="H183" s="130"/>
      <c r="I183" s="130"/>
      <c r="J183" s="141"/>
      <c r="K183" s="132"/>
      <c r="L183" s="132"/>
      <c r="M183" s="131"/>
    </row>
    <row r="184" spans="4:13" ht="16" x14ac:dyDescent="0.2">
      <c r="D184" s="138"/>
      <c r="G184" s="130"/>
      <c r="H184" s="130"/>
      <c r="I184" s="130"/>
      <c r="J184" s="141"/>
      <c r="K184" s="132"/>
      <c r="L184" s="132"/>
      <c r="M184" s="131"/>
    </row>
    <row r="185" spans="4:13" ht="16" x14ac:dyDescent="0.2">
      <c r="D185" s="138"/>
      <c r="G185" s="130"/>
      <c r="H185" s="130"/>
      <c r="I185" s="130"/>
      <c r="J185" s="141"/>
      <c r="K185" s="132"/>
      <c r="L185" s="132"/>
      <c r="M185" s="131"/>
    </row>
    <row r="186" spans="4:13" ht="16" x14ac:dyDescent="0.2">
      <c r="D186" s="138"/>
      <c r="G186" s="130"/>
      <c r="H186" s="130"/>
      <c r="I186" s="130"/>
      <c r="J186" s="141"/>
      <c r="K186" s="132"/>
      <c r="L186" s="132"/>
      <c r="M186" s="131"/>
    </row>
    <row r="187" spans="4:13" ht="16" x14ac:dyDescent="0.2">
      <c r="D187" s="138"/>
      <c r="G187" s="130"/>
      <c r="H187" s="130"/>
      <c r="I187" s="130"/>
      <c r="J187" s="141"/>
      <c r="K187" s="132"/>
      <c r="L187" s="132"/>
      <c r="M187" s="131"/>
    </row>
    <row r="188" spans="4:13" ht="16" x14ac:dyDescent="0.2">
      <c r="D188" s="138"/>
      <c r="G188" s="130"/>
      <c r="H188" s="130"/>
      <c r="I188" s="130"/>
      <c r="J188" s="141"/>
      <c r="K188" s="132"/>
      <c r="L188" s="132"/>
      <c r="M188" s="131"/>
    </row>
    <row r="189" spans="4:13" ht="16" x14ac:dyDescent="0.2">
      <c r="D189" s="138"/>
      <c r="G189" s="130"/>
      <c r="H189" s="130"/>
      <c r="I189" s="130"/>
      <c r="J189" s="141"/>
      <c r="K189" s="132"/>
      <c r="L189" s="132"/>
      <c r="M189" s="131"/>
    </row>
    <row r="190" spans="4:13" ht="16" x14ac:dyDescent="0.2">
      <c r="D190" s="138"/>
      <c r="G190" s="130"/>
      <c r="H190" s="130"/>
      <c r="I190" s="130"/>
      <c r="J190" s="141"/>
      <c r="K190" s="132"/>
      <c r="L190" s="132"/>
      <c r="M190" s="131"/>
    </row>
    <row r="191" spans="4:13" ht="16" x14ac:dyDescent="0.2">
      <c r="D191" s="138"/>
      <c r="G191" s="130"/>
      <c r="H191" s="130"/>
      <c r="I191" s="130"/>
      <c r="J191" s="141"/>
      <c r="K191" s="132"/>
      <c r="L191" s="132"/>
      <c r="M191" s="131"/>
    </row>
    <row r="192" spans="4:13" ht="16" x14ac:dyDescent="0.2">
      <c r="D192" s="138"/>
      <c r="G192" s="130"/>
      <c r="H192" s="130"/>
      <c r="I192" s="130"/>
      <c r="J192" s="141"/>
      <c r="K192" s="132"/>
      <c r="L192" s="132"/>
      <c r="M192" s="131"/>
    </row>
    <row r="193" spans="4:13" ht="16" x14ac:dyDescent="0.2">
      <c r="D193" s="138"/>
      <c r="G193" s="130"/>
      <c r="H193" s="130"/>
      <c r="I193" s="130"/>
      <c r="J193" s="141"/>
      <c r="K193" s="132"/>
      <c r="L193" s="132"/>
      <c r="M193" s="131"/>
    </row>
    <row r="194" spans="4:13" ht="16" x14ac:dyDescent="0.2">
      <c r="D194" s="138"/>
      <c r="G194" s="130"/>
      <c r="H194" s="130"/>
      <c r="I194" s="130"/>
      <c r="J194" s="141"/>
      <c r="K194" s="132"/>
      <c r="L194" s="132"/>
      <c r="M194" s="131"/>
    </row>
    <row r="195" spans="4:13" ht="16" x14ac:dyDescent="0.2">
      <c r="D195" s="138"/>
      <c r="G195" s="130"/>
      <c r="H195" s="130"/>
      <c r="I195" s="130"/>
      <c r="J195" s="141"/>
      <c r="K195" s="132"/>
      <c r="L195" s="132"/>
      <c r="M195" s="131"/>
    </row>
    <row r="196" spans="4:13" ht="16" x14ac:dyDescent="0.2">
      <c r="D196" s="138"/>
      <c r="G196" s="130"/>
      <c r="H196" s="130"/>
      <c r="I196" s="130"/>
      <c r="J196" s="141"/>
      <c r="K196" s="132"/>
      <c r="L196" s="132"/>
      <c r="M196" s="131"/>
    </row>
    <row r="197" spans="4:13" ht="16" x14ac:dyDescent="0.2">
      <c r="D197" s="138"/>
      <c r="G197" s="130"/>
      <c r="H197" s="130"/>
      <c r="I197" s="130"/>
      <c r="J197" s="141"/>
      <c r="K197" s="132"/>
      <c r="L197" s="132"/>
      <c r="M197" s="131"/>
    </row>
    <row r="198" spans="4:13" ht="16" x14ac:dyDescent="0.2">
      <c r="D198" s="138"/>
      <c r="G198" s="130"/>
      <c r="H198" s="130"/>
      <c r="I198" s="130"/>
      <c r="J198" s="141"/>
      <c r="K198" s="132"/>
      <c r="L198" s="132"/>
      <c r="M198" s="131"/>
    </row>
    <row r="199" spans="4:13" ht="16" x14ac:dyDescent="0.2">
      <c r="D199" s="138"/>
      <c r="G199" s="130"/>
      <c r="H199" s="130"/>
      <c r="I199" s="130"/>
      <c r="J199" s="141"/>
      <c r="K199" s="132"/>
      <c r="L199" s="132"/>
      <c r="M199" s="131"/>
    </row>
    <row r="200" spans="4:13" ht="16" x14ac:dyDescent="0.2">
      <c r="D200" s="138"/>
      <c r="G200" s="130"/>
      <c r="H200" s="130"/>
      <c r="I200" s="130"/>
      <c r="J200" s="141"/>
      <c r="K200" s="132"/>
      <c r="L200" s="132"/>
      <c r="M200" s="131"/>
    </row>
    <row r="201" spans="4:13" ht="16" x14ac:dyDescent="0.2">
      <c r="D201" s="138"/>
      <c r="G201" s="130"/>
      <c r="H201" s="130"/>
      <c r="I201" s="130"/>
      <c r="J201" s="141"/>
      <c r="K201" s="132"/>
      <c r="L201" s="132"/>
      <c r="M201" s="131"/>
    </row>
    <row r="202" spans="4:13" ht="16" x14ac:dyDescent="0.2">
      <c r="D202" s="138"/>
      <c r="G202" s="130"/>
      <c r="H202" s="130"/>
      <c r="I202" s="130"/>
      <c r="J202" s="141"/>
      <c r="K202" s="132"/>
      <c r="L202" s="132"/>
      <c r="M202" s="131"/>
    </row>
    <row r="203" spans="4:13" ht="16" x14ac:dyDescent="0.2">
      <c r="D203" s="138"/>
      <c r="G203" s="130"/>
      <c r="H203" s="130"/>
      <c r="I203" s="130"/>
      <c r="J203" s="141"/>
      <c r="K203" s="132"/>
      <c r="L203" s="132"/>
      <c r="M203" s="131"/>
    </row>
    <row r="204" spans="4:13" ht="16" x14ac:dyDescent="0.2">
      <c r="D204" s="138"/>
      <c r="G204" s="130"/>
      <c r="H204" s="130"/>
      <c r="I204" s="130"/>
      <c r="J204" s="141"/>
      <c r="K204" s="132"/>
      <c r="L204" s="132"/>
      <c r="M204" s="131"/>
    </row>
    <row r="205" spans="4:13" ht="16" x14ac:dyDescent="0.2">
      <c r="D205" s="138"/>
      <c r="G205" s="130"/>
      <c r="H205" s="130"/>
      <c r="I205" s="130"/>
      <c r="J205" s="141"/>
      <c r="K205" s="132"/>
      <c r="L205" s="132"/>
      <c r="M205" s="131"/>
    </row>
    <row r="206" spans="4:13" ht="16" x14ac:dyDescent="0.2">
      <c r="D206" s="138"/>
      <c r="G206" s="130"/>
      <c r="H206" s="130"/>
      <c r="I206" s="130"/>
      <c r="J206" s="141"/>
      <c r="K206" s="132"/>
      <c r="L206" s="132"/>
      <c r="M206" s="131"/>
    </row>
    <row r="207" spans="4:13" ht="16" x14ac:dyDescent="0.2">
      <c r="D207" s="138"/>
      <c r="G207" s="130"/>
      <c r="H207" s="130"/>
      <c r="I207" s="130"/>
      <c r="J207" s="141"/>
      <c r="K207" s="132"/>
      <c r="L207" s="132"/>
      <c r="M207" s="131"/>
    </row>
    <row r="208" spans="4:13" ht="16" x14ac:dyDescent="0.2">
      <c r="D208" s="138"/>
      <c r="G208" s="130"/>
      <c r="H208" s="130"/>
      <c r="I208" s="130"/>
      <c r="J208" s="141"/>
      <c r="K208" s="132"/>
      <c r="L208" s="132"/>
      <c r="M208" s="131"/>
    </row>
    <row r="209" spans="4:13" ht="16" x14ac:dyDescent="0.2">
      <c r="D209" s="138"/>
      <c r="G209" s="130"/>
      <c r="H209" s="130"/>
      <c r="I209" s="130"/>
      <c r="J209" s="141"/>
      <c r="K209" s="132"/>
      <c r="L209" s="132"/>
      <c r="M209" s="131"/>
    </row>
    <row r="210" spans="4:13" ht="16" x14ac:dyDescent="0.2">
      <c r="D210" s="138"/>
      <c r="G210" s="130"/>
      <c r="H210" s="130"/>
      <c r="I210" s="130"/>
      <c r="J210" s="141"/>
      <c r="K210" s="132"/>
      <c r="L210" s="132"/>
      <c r="M210" s="131"/>
    </row>
    <row r="211" spans="4:13" ht="16" x14ac:dyDescent="0.2">
      <c r="D211" s="138"/>
      <c r="G211" s="130"/>
      <c r="H211" s="130"/>
      <c r="I211" s="130"/>
      <c r="J211" s="141"/>
      <c r="K211" s="132"/>
      <c r="L211" s="132"/>
      <c r="M211" s="131"/>
    </row>
    <row r="212" spans="4:13" ht="16" x14ac:dyDescent="0.2">
      <c r="D212" s="138"/>
      <c r="G212" s="130"/>
      <c r="H212" s="130"/>
      <c r="I212" s="130"/>
      <c r="J212" s="141"/>
      <c r="K212" s="132"/>
      <c r="L212" s="132"/>
      <c r="M212" s="131"/>
    </row>
    <row r="213" spans="4:13" ht="16" x14ac:dyDescent="0.2">
      <c r="D213" s="138"/>
      <c r="G213" s="130"/>
      <c r="H213" s="130"/>
      <c r="I213" s="130"/>
      <c r="J213" s="141"/>
      <c r="K213" s="132"/>
      <c r="L213" s="132"/>
      <c r="M213" s="131"/>
    </row>
    <row r="214" spans="4:13" ht="16" x14ac:dyDescent="0.2">
      <c r="D214" s="138"/>
      <c r="G214" s="130"/>
      <c r="H214" s="130"/>
      <c r="I214" s="130"/>
      <c r="J214" s="141"/>
      <c r="K214" s="132"/>
      <c r="L214" s="132"/>
      <c r="M214" s="131"/>
    </row>
    <row r="215" spans="4:13" ht="16" x14ac:dyDescent="0.2">
      <c r="D215" s="138"/>
      <c r="G215" s="130"/>
      <c r="H215" s="130"/>
      <c r="I215" s="130"/>
      <c r="J215" s="141"/>
      <c r="K215" s="132"/>
      <c r="L215" s="132"/>
      <c r="M215" s="131"/>
    </row>
    <row r="216" spans="4:13" ht="16" x14ac:dyDescent="0.2">
      <c r="D216" s="138"/>
      <c r="G216" s="130"/>
      <c r="H216" s="130"/>
      <c r="I216" s="130"/>
      <c r="J216" s="141"/>
      <c r="K216" s="132"/>
      <c r="L216" s="132"/>
      <c r="M216" s="131"/>
    </row>
    <row r="217" spans="4:13" ht="16" x14ac:dyDescent="0.2">
      <c r="D217" s="138"/>
      <c r="G217" s="130"/>
      <c r="H217" s="130"/>
      <c r="I217" s="130"/>
      <c r="J217" s="141"/>
      <c r="K217" s="132"/>
      <c r="L217" s="132"/>
      <c r="M217" s="131"/>
    </row>
    <row r="218" spans="4:13" ht="16" x14ac:dyDescent="0.2">
      <c r="D218" s="138"/>
      <c r="G218" s="130"/>
      <c r="H218" s="130"/>
      <c r="I218" s="130"/>
      <c r="J218" s="141"/>
      <c r="K218" s="132"/>
      <c r="L218" s="132"/>
      <c r="M218" s="131"/>
    </row>
    <row r="219" spans="4:13" ht="16" x14ac:dyDescent="0.2">
      <c r="D219" s="138"/>
      <c r="G219" s="130"/>
      <c r="H219" s="130"/>
      <c r="I219" s="130"/>
      <c r="J219" s="141"/>
      <c r="K219" s="132"/>
      <c r="L219" s="132"/>
      <c r="M219" s="131"/>
    </row>
    <row r="220" spans="4:13" ht="16" x14ac:dyDescent="0.2">
      <c r="D220" s="138"/>
      <c r="G220" s="130"/>
      <c r="H220" s="130"/>
      <c r="I220" s="130"/>
      <c r="J220" s="141"/>
      <c r="K220" s="132"/>
      <c r="L220" s="132"/>
      <c r="M220" s="131"/>
    </row>
    <row r="221" spans="4:13" ht="16" x14ac:dyDescent="0.2">
      <c r="D221" s="138"/>
      <c r="G221" s="130"/>
      <c r="H221" s="130"/>
      <c r="I221" s="130"/>
      <c r="J221" s="141"/>
      <c r="K221" s="132"/>
      <c r="L221" s="132"/>
      <c r="M221" s="131"/>
    </row>
    <row r="222" spans="4:13" ht="16" x14ac:dyDescent="0.2">
      <c r="D222" s="138"/>
      <c r="G222" s="130"/>
      <c r="H222" s="130"/>
      <c r="I222" s="130"/>
      <c r="J222" s="141"/>
      <c r="K222" s="132"/>
      <c r="L222" s="132"/>
      <c r="M222" s="131"/>
    </row>
    <row r="223" spans="4:13" ht="16" x14ac:dyDescent="0.2">
      <c r="D223" s="138"/>
      <c r="G223" s="130"/>
      <c r="H223" s="130"/>
      <c r="I223" s="130"/>
      <c r="J223" s="141"/>
      <c r="K223" s="132"/>
      <c r="L223" s="132"/>
      <c r="M223" s="131"/>
    </row>
    <row r="224" spans="4:13" ht="16" x14ac:dyDescent="0.2">
      <c r="D224" s="138"/>
      <c r="G224" s="130"/>
      <c r="H224" s="130"/>
      <c r="I224" s="130"/>
      <c r="J224" s="141"/>
      <c r="K224" s="132"/>
      <c r="L224" s="132"/>
      <c r="M224" s="131"/>
    </row>
    <row r="225" spans="4:13" ht="16" x14ac:dyDescent="0.2">
      <c r="D225" s="138"/>
      <c r="G225" s="130"/>
      <c r="H225" s="130"/>
      <c r="I225" s="130"/>
      <c r="J225" s="141"/>
      <c r="K225" s="132"/>
      <c r="L225" s="132"/>
      <c r="M225" s="131"/>
    </row>
    <row r="226" spans="4:13" ht="16" x14ac:dyDescent="0.2">
      <c r="D226" s="138"/>
      <c r="G226" s="130"/>
      <c r="H226" s="130"/>
      <c r="I226" s="130"/>
      <c r="J226" s="141"/>
      <c r="K226" s="132"/>
      <c r="L226" s="132"/>
      <c r="M226" s="131"/>
    </row>
    <row r="227" spans="4:13" ht="16" x14ac:dyDescent="0.2">
      <c r="D227" s="138"/>
      <c r="G227" s="130"/>
      <c r="H227" s="130"/>
      <c r="I227" s="130"/>
      <c r="J227" s="141"/>
      <c r="K227" s="132"/>
      <c r="L227" s="132"/>
      <c r="M227" s="131"/>
    </row>
    <row r="228" spans="4:13" ht="16" x14ac:dyDescent="0.2">
      <c r="D228" s="138"/>
      <c r="G228" s="130"/>
      <c r="H228" s="130"/>
      <c r="I228" s="130"/>
      <c r="J228" s="141"/>
      <c r="K228" s="132"/>
      <c r="L228" s="132"/>
      <c r="M228" s="131"/>
    </row>
    <row r="229" spans="4:13" ht="16" x14ac:dyDescent="0.2">
      <c r="D229" s="138"/>
      <c r="G229" s="130"/>
      <c r="H229" s="130"/>
      <c r="I229" s="130"/>
      <c r="J229" s="141"/>
      <c r="K229" s="132"/>
      <c r="L229" s="132"/>
      <c r="M229" s="131"/>
    </row>
    <row r="230" spans="4:13" ht="16" x14ac:dyDescent="0.2">
      <c r="D230" s="138"/>
      <c r="G230" s="130"/>
      <c r="H230" s="130"/>
      <c r="I230" s="130"/>
      <c r="J230" s="141"/>
      <c r="K230" s="132"/>
      <c r="L230" s="132"/>
      <c r="M230" s="131"/>
    </row>
    <row r="231" spans="4:13" ht="16" x14ac:dyDescent="0.2">
      <c r="D231" s="138"/>
      <c r="G231" s="130"/>
      <c r="H231" s="130"/>
      <c r="I231" s="130"/>
      <c r="J231" s="141"/>
      <c r="K231" s="132"/>
      <c r="L231" s="132"/>
      <c r="M231" s="131"/>
    </row>
    <row r="232" spans="4:13" ht="16" x14ac:dyDescent="0.2">
      <c r="D232" s="138"/>
      <c r="G232" s="130"/>
      <c r="H232" s="130"/>
      <c r="I232" s="130"/>
      <c r="J232" s="141"/>
      <c r="K232" s="132"/>
      <c r="L232" s="132"/>
      <c r="M232" s="131"/>
    </row>
    <row r="233" spans="4:13" ht="16" x14ac:dyDescent="0.2">
      <c r="D233" s="138"/>
      <c r="G233" s="130"/>
      <c r="H233" s="130"/>
      <c r="I233" s="130"/>
      <c r="J233" s="141"/>
      <c r="K233" s="132"/>
      <c r="L233" s="132"/>
      <c r="M233" s="131"/>
    </row>
    <row r="234" spans="4:13" ht="16" x14ac:dyDescent="0.2">
      <c r="D234" s="138"/>
      <c r="G234" s="130"/>
      <c r="H234" s="130"/>
      <c r="I234" s="130"/>
      <c r="J234" s="141"/>
      <c r="K234" s="132"/>
      <c r="L234" s="132"/>
      <c r="M234" s="131"/>
    </row>
    <row r="235" spans="4:13" ht="16" x14ac:dyDescent="0.2">
      <c r="D235" s="138"/>
      <c r="G235" s="130"/>
      <c r="H235" s="130"/>
      <c r="I235" s="130"/>
      <c r="J235" s="141"/>
      <c r="K235" s="132"/>
      <c r="L235" s="132"/>
      <c r="M235" s="131"/>
    </row>
    <row r="236" spans="4:13" ht="16" x14ac:dyDescent="0.2">
      <c r="D236" s="138"/>
      <c r="G236" s="130"/>
      <c r="H236" s="130"/>
      <c r="I236" s="130"/>
      <c r="J236" s="141"/>
      <c r="K236" s="132"/>
      <c r="L236" s="132"/>
      <c r="M236" s="131"/>
    </row>
    <row r="237" spans="4:13" ht="16" x14ac:dyDescent="0.2">
      <c r="D237" s="138"/>
      <c r="G237" s="130"/>
      <c r="H237" s="130"/>
      <c r="I237" s="130"/>
      <c r="J237" s="141"/>
      <c r="K237" s="132"/>
      <c r="L237" s="132"/>
      <c r="M237" s="131"/>
    </row>
    <row r="238" spans="4:13" ht="16" x14ac:dyDescent="0.2">
      <c r="D238" s="138"/>
      <c r="G238" s="130"/>
      <c r="H238" s="130"/>
      <c r="I238" s="130"/>
      <c r="J238" s="141"/>
      <c r="K238" s="132"/>
      <c r="L238" s="132"/>
      <c r="M238" s="131"/>
    </row>
    <row r="239" spans="4:13" ht="16" x14ac:dyDescent="0.2">
      <c r="D239" s="138"/>
      <c r="G239" s="130"/>
      <c r="H239" s="130"/>
      <c r="I239" s="130"/>
      <c r="J239" s="141"/>
      <c r="K239" s="132"/>
      <c r="L239" s="132"/>
      <c r="M239" s="131"/>
    </row>
    <row r="240" spans="4:13" ht="16" x14ac:dyDescent="0.2">
      <c r="D240" s="138"/>
      <c r="G240" s="130"/>
      <c r="H240" s="130"/>
      <c r="I240" s="130"/>
      <c r="J240" s="141"/>
      <c r="K240" s="132"/>
      <c r="L240" s="132"/>
      <c r="M240" s="131"/>
    </row>
    <row r="241" spans="4:13" ht="16" x14ac:dyDescent="0.2">
      <c r="D241" s="138"/>
      <c r="G241" s="130"/>
      <c r="H241" s="130"/>
      <c r="I241" s="130"/>
      <c r="J241" s="141"/>
      <c r="K241" s="132"/>
      <c r="L241" s="132"/>
      <c r="M241" s="131"/>
    </row>
    <row r="242" spans="4:13" ht="16" x14ac:dyDescent="0.2">
      <c r="D242" s="138"/>
      <c r="G242" s="130"/>
      <c r="H242" s="130"/>
      <c r="I242" s="130"/>
      <c r="J242" s="141"/>
      <c r="K242" s="132"/>
      <c r="L242" s="132"/>
      <c r="M242" s="131"/>
    </row>
    <row r="243" spans="4:13" ht="16" x14ac:dyDescent="0.2">
      <c r="D243" s="138"/>
      <c r="G243" s="130"/>
      <c r="H243" s="130"/>
      <c r="I243" s="130"/>
      <c r="J243" s="141"/>
      <c r="K243" s="132"/>
      <c r="L243" s="132"/>
      <c r="M243" s="131"/>
    </row>
    <row r="244" spans="4:13" ht="16" x14ac:dyDescent="0.2">
      <c r="D244" s="138"/>
      <c r="G244" s="130"/>
      <c r="H244" s="130"/>
      <c r="I244" s="130"/>
      <c r="J244" s="141"/>
      <c r="K244" s="132"/>
      <c r="L244" s="132"/>
      <c r="M244" s="131"/>
    </row>
    <row r="245" spans="4:13" ht="16" x14ac:dyDescent="0.2">
      <c r="D245" s="138"/>
      <c r="G245" s="130"/>
      <c r="H245" s="130"/>
      <c r="I245" s="130"/>
      <c r="J245" s="141"/>
      <c r="K245" s="132"/>
      <c r="L245" s="132"/>
      <c r="M245" s="131"/>
    </row>
    <row r="246" spans="4:13" ht="16" x14ac:dyDescent="0.2">
      <c r="D246" s="138"/>
      <c r="G246" s="130"/>
      <c r="H246" s="130"/>
      <c r="I246" s="130"/>
      <c r="J246" s="141"/>
      <c r="K246" s="132"/>
      <c r="L246" s="132"/>
      <c r="M246" s="131"/>
    </row>
    <row r="247" spans="4:13" ht="16" x14ac:dyDescent="0.2">
      <c r="D247" s="138"/>
      <c r="G247" s="130"/>
      <c r="H247" s="130"/>
      <c r="I247" s="130"/>
      <c r="J247" s="141"/>
      <c r="K247" s="132"/>
      <c r="L247" s="132"/>
      <c r="M247" s="131"/>
    </row>
    <row r="248" spans="4:13" ht="16" x14ac:dyDescent="0.2">
      <c r="D248" s="138"/>
      <c r="G248" s="130"/>
      <c r="H248" s="130"/>
      <c r="I248" s="130"/>
      <c r="J248" s="141"/>
      <c r="K248" s="132"/>
      <c r="L248" s="132"/>
      <c r="M248" s="131"/>
    </row>
    <row r="249" spans="4:13" ht="16" x14ac:dyDescent="0.2">
      <c r="D249" s="138"/>
      <c r="G249" s="130"/>
      <c r="H249" s="130"/>
      <c r="I249" s="130"/>
      <c r="J249" s="141"/>
      <c r="K249" s="132"/>
      <c r="L249" s="132"/>
      <c r="M249" s="131"/>
    </row>
    <row r="250" spans="4:13" ht="16" x14ac:dyDescent="0.2">
      <c r="D250" s="138"/>
      <c r="G250" s="130"/>
      <c r="H250" s="130"/>
      <c r="I250" s="130"/>
      <c r="J250" s="141"/>
      <c r="K250" s="132"/>
      <c r="L250" s="132"/>
      <c r="M250" s="131"/>
    </row>
    <row r="251" spans="4:13" ht="16" x14ac:dyDescent="0.2">
      <c r="D251" s="138"/>
      <c r="G251" s="130"/>
      <c r="H251" s="130"/>
      <c r="I251" s="130"/>
      <c r="J251" s="141"/>
      <c r="K251" s="132"/>
      <c r="L251" s="132"/>
      <c r="M251" s="131"/>
    </row>
    <row r="252" spans="4:13" ht="16" x14ac:dyDescent="0.2">
      <c r="D252" s="138"/>
      <c r="G252" s="130"/>
      <c r="H252" s="130"/>
      <c r="I252" s="130"/>
      <c r="J252" s="141"/>
      <c r="K252" s="132"/>
      <c r="L252" s="132"/>
      <c r="M252" s="131"/>
    </row>
    <row r="253" spans="4:13" ht="16" x14ac:dyDescent="0.2">
      <c r="D253" s="138"/>
      <c r="G253" s="130"/>
      <c r="H253" s="130"/>
      <c r="I253" s="130"/>
      <c r="J253" s="141"/>
      <c r="K253" s="132"/>
      <c r="L253" s="132"/>
      <c r="M253" s="131"/>
    </row>
    <row r="254" spans="4:13" ht="16" x14ac:dyDescent="0.2">
      <c r="D254" s="138"/>
      <c r="G254" s="130"/>
      <c r="H254" s="130"/>
      <c r="I254" s="130"/>
      <c r="J254" s="141"/>
      <c r="K254" s="132"/>
      <c r="L254" s="132"/>
      <c r="M254" s="131"/>
    </row>
    <row r="255" spans="4:13" ht="16" x14ac:dyDescent="0.2">
      <c r="D255" s="138"/>
      <c r="G255" s="130"/>
      <c r="H255" s="130"/>
      <c r="I255" s="130"/>
      <c r="J255" s="141"/>
      <c r="K255" s="132"/>
      <c r="L255" s="132"/>
      <c r="M255" s="131"/>
    </row>
    <row r="256" spans="4:13" ht="16" x14ac:dyDescent="0.2">
      <c r="D256" s="138"/>
      <c r="G256" s="130"/>
      <c r="H256" s="130"/>
      <c r="I256" s="130"/>
      <c r="J256" s="141"/>
      <c r="K256" s="132"/>
      <c r="L256" s="132"/>
      <c r="M256" s="131"/>
    </row>
    <row r="257" spans="4:13" ht="16" x14ac:dyDescent="0.2">
      <c r="D257" s="138"/>
      <c r="G257" s="130"/>
      <c r="H257" s="130"/>
      <c r="I257" s="130"/>
      <c r="J257" s="141"/>
      <c r="K257" s="132"/>
      <c r="L257" s="132"/>
      <c r="M257" s="131"/>
    </row>
    <row r="258" spans="4:13" ht="16" x14ac:dyDescent="0.2">
      <c r="D258" s="138"/>
      <c r="G258" s="130"/>
      <c r="H258" s="130"/>
      <c r="I258" s="130"/>
      <c r="J258" s="141"/>
      <c r="K258" s="132"/>
      <c r="L258" s="132"/>
      <c r="M258" s="131"/>
    </row>
    <row r="259" spans="4:13" ht="16" x14ac:dyDescent="0.2">
      <c r="D259" s="138"/>
      <c r="G259" s="130"/>
      <c r="H259" s="130"/>
      <c r="I259" s="130"/>
      <c r="J259" s="141"/>
      <c r="K259" s="132"/>
      <c r="L259" s="132"/>
      <c r="M259" s="131"/>
    </row>
    <row r="260" spans="4:13" ht="16" x14ac:dyDescent="0.2">
      <c r="D260" s="138"/>
      <c r="G260" s="130"/>
      <c r="H260" s="130"/>
      <c r="I260" s="130"/>
      <c r="J260" s="141"/>
      <c r="K260" s="132"/>
      <c r="L260" s="132"/>
      <c r="M260" s="131"/>
    </row>
    <row r="261" spans="4:13" ht="16" x14ac:dyDescent="0.2">
      <c r="D261" s="138"/>
      <c r="G261" s="130"/>
      <c r="H261" s="130"/>
      <c r="I261" s="130"/>
      <c r="J261" s="141"/>
      <c r="K261" s="132"/>
      <c r="L261" s="132"/>
      <c r="M261" s="131"/>
    </row>
    <row r="262" spans="4:13" ht="16" x14ac:dyDescent="0.2">
      <c r="D262" s="138"/>
      <c r="G262" s="130"/>
      <c r="H262" s="130"/>
      <c r="I262" s="130"/>
      <c r="J262" s="141"/>
      <c r="K262" s="132"/>
      <c r="L262" s="132"/>
      <c r="M262" s="131"/>
    </row>
    <row r="263" spans="4:13" ht="16" x14ac:dyDescent="0.2">
      <c r="D263" s="138"/>
      <c r="G263" s="130"/>
      <c r="H263" s="130"/>
      <c r="I263" s="130"/>
      <c r="J263" s="141"/>
      <c r="K263" s="132"/>
      <c r="L263" s="132"/>
      <c r="M263" s="131"/>
    </row>
    <row r="264" spans="4:13" ht="16" x14ac:dyDescent="0.2">
      <c r="D264" s="138"/>
      <c r="G264" s="130"/>
      <c r="H264" s="130"/>
      <c r="I264" s="130"/>
      <c r="J264" s="141"/>
      <c r="K264" s="132"/>
      <c r="L264" s="132"/>
      <c r="M264" s="131"/>
    </row>
    <row r="265" spans="4:13" ht="16" x14ac:dyDescent="0.2">
      <c r="D265" s="138"/>
      <c r="G265" s="130"/>
      <c r="H265" s="130"/>
      <c r="I265" s="130"/>
      <c r="J265" s="141"/>
      <c r="K265" s="132"/>
      <c r="L265" s="132"/>
      <c r="M265" s="131"/>
    </row>
    <row r="266" spans="4:13" ht="16" x14ac:dyDescent="0.2">
      <c r="D266" s="138"/>
      <c r="G266" s="130"/>
      <c r="H266" s="130"/>
      <c r="I266" s="130"/>
      <c r="J266" s="141"/>
      <c r="K266" s="132"/>
      <c r="L266" s="132"/>
      <c r="M266" s="131"/>
    </row>
    <row r="267" spans="4:13" ht="16" x14ac:dyDescent="0.2">
      <c r="D267" s="138"/>
      <c r="G267" s="130"/>
      <c r="H267" s="130"/>
      <c r="I267" s="130"/>
      <c r="J267" s="141"/>
      <c r="K267" s="132"/>
      <c r="L267" s="132"/>
      <c r="M267" s="131"/>
    </row>
    <row r="268" spans="4:13" ht="16" x14ac:dyDescent="0.2">
      <c r="D268" s="138"/>
      <c r="G268" s="130"/>
      <c r="H268" s="130"/>
      <c r="I268" s="130"/>
      <c r="J268" s="141"/>
      <c r="K268" s="132"/>
      <c r="L268" s="132"/>
      <c r="M268" s="131"/>
    </row>
    <row r="269" spans="4:13" ht="16" x14ac:dyDescent="0.2">
      <c r="D269" s="138"/>
      <c r="G269" s="130"/>
      <c r="H269" s="130"/>
      <c r="I269" s="130"/>
      <c r="J269" s="141"/>
      <c r="K269" s="132"/>
      <c r="L269" s="132"/>
      <c r="M269" s="131"/>
    </row>
    <row r="270" spans="4:13" ht="16" x14ac:dyDescent="0.2">
      <c r="D270" s="138"/>
      <c r="G270" s="130"/>
      <c r="H270" s="130"/>
      <c r="I270" s="130"/>
      <c r="J270" s="141"/>
      <c r="K270" s="132"/>
      <c r="L270" s="132"/>
      <c r="M270" s="131"/>
    </row>
    <row r="271" spans="4:13" ht="16" x14ac:dyDescent="0.2">
      <c r="D271" s="138"/>
      <c r="G271" s="130"/>
      <c r="H271" s="130"/>
      <c r="I271" s="130"/>
      <c r="J271" s="141"/>
      <c r="K271" s="132"/>
      <c r="L271" s="132"/>
      <c r="M271" s="131"/>
    </row>
    <row r="272" spans="4:13" ht="16" x14ac:dyDescent="0.2">
      <c r="D272" s="138"/>
      <c r="G272" s="130"/>
      <c r="H272" s="130"/>
      <c r="I272" s="130"/>
      <c r="J272" s="141"/>
      <c r="K272" s="132"/>
      <c r="L272" s="132"/>
      <c r="M272" s="131"/>
    </row>
    <row r="273" spans="4:13" ht="16" x14ac:dyDescent="0.2">
      <c r="D273" s="138"/>
      <c r="G273" s="130"/>
      <c r="H273" s="130"/>
      <c r="I273" s="130"/>
      <c r="J273" s="141"/>
      <c r="K273" s="132"/>
      <c r="L273" s="132"/>
      <c r="M273" s="131"/>
    </row>
    <row r="274" spans="4:13" ht="16" x14ac:dyDescent="0.2">
      <c r="D274" s="138"/>
      <c r="G274" s="130"/>
      <c r="H274" s="130"/>
      <c r="I274" s="130"/>
      <c r="J274" s="141"/>
      <c r="K274" s="132"/>
      <c r="L274" s="132"/>
      <c r="M274" s="131"/>
    </row>
    <row r="275" spans="4:13" ht="16" x14ac:dyDescent="0.2">
      <c r="D275" s="138"/>
      <c r="G275" s="130"/>
      <c r="H275" s="130"/>
      <c r="I275" s="130"/>
      <c r="J275" s="141"/>
      <c r="K275" s="132"/>
      <c r="L275" s="132"/>
      <c r="M275" s="131"/>
    </row>
    <row r="276" spans="4:13" ht="16" x14ac:dyDescent="0.2">
      <c r="D276" s="138"/>
      <c r="G276" s="130"/>
      <c r="H276" s="130"/>
      <c r="I276" s="130"/>
      <c r="J276" s="141"/>
      <c r="K276" s="132"/>
      <c r="L276" s="132"/>
      <c r="M276" s="131"/>
    </row>
    <row r="277" spans="4:13" ht="16" x14ac:dyDescent="0.2">
      <c r="D277" s="138"/>
      <c r="G277" s="130"/>
      <c r="H277" s="130"/>
      <c r="I277" s="130"/>
      <c r="J277" s="141"/>
      <c r="K277" s="132"/>
      <c r="L277" s="132"/>
      <c r="M277" s="131"/>
    </row>
    <row r="278" spans="4:13" ht="16" x14ac:dyDescent="0.2">
      <c r="D278" s="138"/>
      <c r="G278" s="130"/>
      <c r="H278" s="130"/>
      <c r="I278" s="130"/>
      <c r="J278" s="141"/>
      <c r="K278" s="132"/>
      <c r="L278" s="132"/>
      <c r="M278" s="131"/>
    </row>
    <row r="279" spans="4:13" ht="16" x14ac:dyDescent="0.2">
      <c r="D279" s="138"/>
      <c r="G279" s="130"/>
      <c r="H279" s="130"/>
      <c r="I279" s="130"/>
      <c r="J279" s="141"/>
      <c r="K279" s="132"/>
      <c r="L279" s="132"/>
      <c r="M279" s="131"/>
    </row>
    <row r="280" spans="4:13" ht="16" x14ac:dyDescent="0.2">
      <c r="D280" s="138"/>
      <c r="G280" s="130"/>
      <c r="H280" s="130"/>
      <c r="I280" s="130"/>
      <c r="J280" s="141"/>
      <c r="K280" s="132"/>
      <c r="L280" s="132"/>
      <c r="M280" s="131"/>
    </row>
    <row r="281" spans="4:13" ht="16" x14ac:dyDescent="0.2">
      <c r="D281" s="138"/>
      <c r="G281" s="130"/>
      <c r="H281" s="130"/>
      <c r="I281" s="130"/>
      <c r="J281" s="141"/>
      <c r="K281" s="132"/>
      <c r="L281" s="132"/>
      <c r="M281" s="131"/>
    </row>
    <row r="282" spans="4:13" ht="16" x14ac:dyDescent="0.2">
      <c r="D282" s="138"/>
      <c r="G282" s="130"/>
      <c r="H282" s="130"/>
      <c r="I282" s="130"/>
      <c r="J282" s="141"/>
      <c r="K282" s="132"/>
      <c r="L282" s="132"/>
      <c r="M282" s="131"/>
    </row>
    <row r="283" spans="4:13" ht="16" x14ac:dyDescent="0.2">
      <c r="D283" s="138"/>
      <c r="G283" s="130"/>
      <c r="H283" s="130"/>
      <c r="I283" s="130"/>
      <c r="J283" s="141"/>
      <c r="K283" s="132"/>
      <c r="L283" s="132"/>
      <c r="M283" s="131"/>
    </row>
    <row r="284" spans="4:13" ht="16" x14ac:dyDescent="0.2">
      <c r="D284" s="138"/>
      <c r="G284" s="130"/>
      <c r="H284" s="130"/>
      <c r="I284" s="130"/>
      <c r="J284" s="141"/>
      <c r="K284" s="132"/>
      <c r="L284" s="132"/>
      <c r="M284" s="131"/>
    </row>
    <row r="285" spans="4:13" ht="16" x14ac:dyDescent="0.2">
      <c r="D285" s="138"/>
      <c r="G285" s="130"/>
      <c r="H285" s="130"/>
      <c r="I285" s="130"/>
      <c r="J285" s="141"/>
      <c r="K285" s="132"/>
      <c r="L285" s="132"/>
      <c r="M285" s="131"/>
    </row>
    <row r="286" spans="4:13" ht="16" x14ac:dyDescent="0.2">
      <c r="D286" s="138"/>
      <c r="G286" s="130"/>
      <c r="H286" s="130"/>
      <c r="I286" s="130"/>
      <c r="J286" s="141"/>
      <c r="K286" s="132"/>
      <c r="L286" s="132"/>
      <c r="M286" s="131"/>
    </row>
    <row r="287" spans="4:13" ht="16" x14ac:dyDescent="0.2">
      <c r="D287" s="138"/>
      <c r="G287" s="130"/>
      <c r="H287" s="130"/>
      <c r="I287" s="130"/>
      <c r="J287" s="141"/>
      <c r="K287" s="132"/>
      <c r="L287" s="132"/>
      <c r="M287" s="131"/>
    </row>
    <row r="288" spans="4:13" ht="16" x14ac:dyDescent="0.2">
      <c r="D288" s="138"/>
      <c r="G288" s="130"/>
      <c r="H288" s="130"/>
      <c r="I288" s="130"/>
      <c r="J288" s="141"/>
      <c r="K288" s="132"/>
      <c r="L288" s="132"/>
      <c r="M288" s="131"/>
    </row>
    <row r="289" spans="4:13" ht="16" x14ac:dyDescent="0.2">
      <c r="D289" s="138"/>
      <c r="G289" s="130"/>
      <c r="H289" s="130"/>
      <c r="I289" s="130"/>
      <c r="J289" s="141"/>
      <c r="K289" s="132"/>
      <c r="L289" s="132"/>
      <c r="M289" s="131"/>
    </row>
    <row r="290" spans="4:13" ht="16" x14ac:dyDescent="0.2">
      <c r="D290" s="138"/>
      <c r="G290" s="130"/>
      <c r="H290" s="130"/>
      <c r="I290" s="130"/>
      <c r="J290" s="141"/>
      <c r="K290" s="132"/>
      <c r="L290" s="132"/>
      <c r="M290" s="131"/>
    </row>
    <row r="291" spans="4:13" ht="16" x14ac:dyDescent="0.2">
      <c r="D291" s="138"/>
      <c r="G291" s="130"/>
      <c r="H291" s="130"/>
      <c r="I291" s="130"/>
      <c r="J291" s="141"/>
      <c r="K291" s="132"/>
      <c r="L291" s="132"/>
      <c r="M291" s="131"/>
    </row>
    <row r="292" spans="4:13" ht="16" x14ac:dyDescent="0.2">
      <c r="D292" s="138"/>
      <c r="G292" s="130"/>
      <c r="H292" s="130"/>
      <c r="I292" s="130"/>
      <c r="J292" s="141"/>
      <c r="K292" s="132"/>
      <c r="L292" s="132"/>
      <c r="M292" s="131"/>
    </row>
    <row r="293" spans="4:13" ht="16" x14ac:dyDescent="0.2">
      <c r="D293" s="138"/>
      <c r="G293" s="130"/>
      <c r="H293" s="130"/>
      <c r="I293" s="130"/>
      <c r="J293" s="141"/>
      <c r="K293" s="132"/>
      <c r="L293" s="132"/>
      <c r="M293" s="131"/>
    </row>
    <row r="294" spans="4:13" ht="16" x14ac:dyDescent="0.2">
      <c r="D294" s="138"/>
      <c r="G294" s="130"/>
      <c r="H294" s="130"/>
      <c r="I294" s="130"/>
      <c r="J294" s="141"/>
      <c r="K294" s="132"/>
      <c r="L294" s="132"/>
      <c r="M294" s="131"/>
    </row>
    <row r="295" spans="4:13" ht="16" x14ac:dyDescent="0.2">
      <c r="D295" s="138"/>
      <c r="G295" s="130"/>
      <c r="H295" s="130"/>
      <c r="I295" s="130"/>
      <c r="J295" s="141"/>
      <c r="K295" s="132"/>
      <c r="L295" s="132"/>
      <c r="M295" s="131"/>
    </row>
    <row r="296" spans="4:13" ht="16" x14ac:dyDescent="0.2">
      <c r="D296" s="138"/>
      <c r="G296" s="130"/>
      <c r="H296" s="130"/>
      <c r="I296" s="130"/>
      <c r="J296" s="141"/>
      <c r="K296" s="132"/>
      <c r="L296" s="132"/>
      <c r="M296" s="131"/>
    </row>
    <row r="297" spans="4:13" ht="16" x14ac:dyDescent="0.2">
      <c r="D297" s="138"/>
      <c r="G297" s="130"/>
      <c r="H297" s="130"/>
      <c r="I297" s="130"/>
      <c r="J297" s="141"/>
      <c r="K297" s="132"/>
      <c r="L297" s="132"/>
      <c r="M297" s="131"/>
    </row>
    <row r="298" spans="4:13" ht="16" x14ac:dyDescent="0.2">
      <c r="D298" s="138"/>
      <c r="G298" s="130"/>
      <c r="H298" s="130"/>
      <c r="I298" s="130"/>
      <c r="J298" s="141"/>
      <c r="K298" s="132"/>
      <c r="L298" s="132"/>
      <c r="M298" s="131"/>
    </row>
    <row r="299" spans="4:13" ht="16" x14ac:dyDescent="0.2">
      <c r="D299" s="138"/>
      <c r="G299" s="130"/>
      <c r="H299" s="130"/>
      <c r="I299" s="130"/>
      <c r="J299" s="141"/>
      <c r="K299" s="132"/>
      <c r="L299" s="132"/>
      <c r="M299" s="131"/>
    </row>
    <row r="300" spans="4:13" ht="16" x14ac:dyDescent="0.2">
      <c r="D300" s="138"/>
      <c r="G300" s="130"/>
      <c r="H300" s="130"/>
      <c r="I300" s="130"/>
      <c r="J300" s="141"/>
      <c r="K300" s="132"/>
      <c r="L300" s="132"/>
      <c r="M300" s="131"/>
    </row>
    <row r="301" spans="4:13" ht="16" x14ac:dyDescent="0.2">
      <c r="D301" s="138"/>
      <c r="G301" s="130"/>
      <c r="H301" s="130"/>
      <c r="I301" s="130"/>
      <c r="J301" s="141"/>
      <c r="K301" s="132"/>
      <c r="L301" s="132"/>
      <c r="M301" s="131"/>
    </row>
    <row r="302" spans="4:13" ht="16" x14ac:dyDescent="0.2">
      <c r="D302" s="138"/>
      <c r="G302" s="130"/>
      <c r="H302" s="130"/>
      <c r="I302" s="130"/>
      <c r="J302" s="141"/>
      <c r="K302" s="132"/>
      <c r="L302" s="132"/>
      <c r="M302" s="131"/>
    </row>
    <row r="303" spans="4:13" ht="16" x14ac:dyDescent="0.2">
      <c r="D303" s="138"/>
      <c r="G303" s="130"/>
      <c r="H303" s="130"/>
      <c r="I303" s="130"/>
      <c r="J303" s="141"/>
      <c r="K303" s="132"/>
      <c r="L303" s="132"/>
      <c r="M303" s="131"/>
    </row>
    <row r="304" spans="4:13" ht="16" x14ac:dyDescent="0.2">
      <c r="D304" s="138"/>
      <c r="G304" s="130"/>
      <c r="H304" s="130"/>
      <c r="I304" s="130"/>
      <c r="J304" s="141"/>
      <c r="K304" s="132"/>
      <c r="L304" s="132"/>
      <c r="M304" s="131"/>
    </row>
    <row r="305" spans="4:13" ht="16" x14ac:dyDescent="0.2">
      <c r="D305" s="138"/>
      <c r="G305" s="130"/>
      <c r="H305" s="130"/>
      <c r="I305" s="130"/>
      <c r="J305" s="141"/>
      <c r="K305" s="132"/>
      <c r="L305" s="132"/>
      <c r="M305" s="131"/>
    </row>
    <row r="306" spans="4:13" ht="16" x14ac:dyDescent="0.2">
      <c r="D306" s="138"/>
      <c r="G306" s="130"/>
      <c r="H306" s="130"/>
      <c r="I306" s="130"/>
      <c r="J306" s="141"/>
      <c r="K306" s="132"/>
      <c r="L306" s="132"/>
      <c r="M306" s="131"/>
    </row>
    <row r="307" spans="4:13" ht="16" x14ac:dyDescent="0.2">
      <c r="D307" s="138"/>
      <c r="G307" s="130"/>
      <c r="H307" s="130"/>
      <c r="I307" s="130"/>
      <c r="J307" s="141"/>
      <c r="K307" s="132"/>
      <c r="L307" s="132"/>
      <c r="M307" s="131"/>
    </row>
    <row r="308" spans="4:13" ht="16" x14ac:dyDescent="0.2">
      <c r="D308" s="138"/>
      <c r="G308" s="130"/>
      <c r="H308" s="130"/>
      <c r="I308" s="130"/>
      <c r="J308" s="141"/>
      <c r="K308" s="132"/>
      <c r="L308" s="132"/>
      <c r="M308" s="131"/>
    </row>
    <row r="309" spans="4:13" ht="16" x14ac:dyDescent="0.2">
      <c r="D309" s="138"/>
      <c r="G309" s="130"/>
      <c r="H309" s="130"/>
      <c r="I309" s="130"/>
      <c r="J309" s="141"/>
      <c r="K309" s="132"/>
      <c r="L309" s="132"/>
      <c r="M309" s="131"/>
    </row>
    <row r="310" spans="4:13" ht="16" x14ac:dyDescent="0.2">
      <c r="D310" s="138"/>
      <c r="G310" s="130"/>
      <c r="H310" s="130"/>
      <c r="I310" s="130"/>
      <c r="J310" s="141"/>
      <c r="K310" s="132"/>
      <c r="L310" s="132"/>
      <c r="M310" s="131"/>
    </row>
    <row r="311" spans="4:13" ht="16" x14ac:dyDescent="0.2">
      <c r="D311" s="138"/>
      <c r="G311" s="130"/>
      <c r="H311" s="130"/>
      <c r="I311" s="130"/>
      <c r="J311" s="141"/>
      <c r="K311" s="132"/>
      <c r="L311" s="132"/>
      <c r="M311" s="131"/>
    </row>
    <row r="312" spans="4:13" ht="16" x14ac:dyDescent="0.2">
      <c r="D312" s="138"/>
      <c r="G312" s="130"/>
      <c r="H312" s="130"/>
      <c r="I312" s="130"/>
      <c r="J312" s="141"/>
      <c r="K312" s="132"/>
      <c r="L312" s="132"/>
      <c r="M312" s="131"/>
    </row>
    <row r="313" spans="4:13" ht="16" x14ac:dyDescent="0.2">
      <c r="D313" s="138"/>
      <c r="G313" s="130"/>
      <c r="H313" s="130"/>
      <c r="I313" s="130"/>
      <c r="J313" s="141"/>
      <c r="K313" s="132"/>
      <c r="L313" s="132"/>
      <c r="M313" s="131"/>
    </row>
    <row r="314" spans="4:13" ht="16" x14ac:dyDescent="0.2">
      <c r="D314" s="138"/>
      <c r="G314" s="130"/>
      <c r="H314" s="130"/>
      <c r="I314" s="130"/>
      <c r="J314" s="141"/>
      <c r="K314" s="132"/>
      <c r="L314" s="132"/>
      <c r="M314" s="131"/>
    </row>
    <row r="315" spans="4:13" ht="16" x14ac:dyDescent="0.2">
      <c r="D315" s="138"/>
      <c r="G315" s="130"/>
      <c r="H315" s="130"/>
      <c r="I315" s="130"/>
      <c r="J315" s="141"/>
      <c r="K315" s="132"/>
      <c r="L315" s="132"/>
      <c r="M315" s="131"/>
    </row>
    <row r="316" spans="4:13" ht="16" x14ac:dyDescent="0.2">
      <c r="D316" s="138"/>
      <c r="G316" s="130"/>
      <c r="H316" s="130"/>
      <c r="I316" s="130"/>
      <c r="J316" s="141"/>
      <c r="K316" s="132"/>
      <c r="L316" s="132"/>
      <c r="M316" s="131"/>
    </row>
    <row r="317" spans="4:13" ht="16" x14ac:dyDescent="0.2">
      <c r="D317" s="138"/>
      <c r="G317" s="130"/>
      <c r="H317" s="130"/>
      <c r="I317" s="130"/>
      <c r="J317" s="141"/>
      <c r="K317" s="132"/>
      <c r="L317" s="132"/>
      <c r="M317" s="131"/>
    </row>
    <row r="318" spans="4:13" ht="16" x14ac:dyDescent="0.2">
      <c r="D318" s="138"/>
      <c r="G318" s="130"/>
      <c r="H318" s="130"/>
      <c r="I318" s="130"/>
      <c r="J318" s="141"/>
      <c r="K318" s="132"/>
      <c r="L318" s="132"/>
      <c r="M318" s="131"/>
    </row>
    <row r="319" spans="4:13" ht="16" x14ac:dyDescent="0.2">
      <c r="D319" s="138"/>
      <c r="G319" s="130"/>
      <c r="H319" s="130"/>
      <c r="I319" s="130"/>
      <c r="J319" s="141"/>
      <c r="K319" s="132"/>
      <c r="L319" s="132"/>
      <c r="M319" s="131"/>
    </row>
    <row r="320" spans="4:13" ht="16" x14ac:dyDescent="0.2">
      <c r="D320" s="138"/>
      <c r="G320" s="130"/>
      <c r="H320" s="130"/>
      <c r="I320" s="130"/>
      <c r="J320" s="141"/>
      <c r="K320" s="132"/>
      <c r="L320" s="132"/>
      <c r="M320" s="131"/>
    </row>
    <row r="321" spans="4:13" ht="16" x14ac:dyDescent="0.2">
      <c r="D321" s="138"/>
      <c r="G321" s="130"/>
      <c r="H321" s="130"/>
      <c r="I321" s="130"/>
      <c r="J321" s="141"/>
      <c r="K321" s="132"/>
      <c r="L321" s="132"/>
      <c r="M321" s="131"/>
    </row>
    <row r="322" spans="4:13" ht="16" x14ac:dyDescent="0.2">
      <c r="D322" s="138"/>
      <c r="G322" s="130"/>
      <c r="H322" s="130"/>
      <c r="I322" s="130"/>
      <c r="J322" s="141"/>
      <c r="K322" s="132"/>
      <c r="L322" s="132"/>
      <c r="M322" s="131"/>
    </row>
    <row r="323" spans="4:13" ht="16" x14ac:dyDescent="0.2">
      <c r="D323" s="138"/>
      <c r="G323" s="130"/>
      <c r="H323" s="130"/>
      <c r="I323" s="130"/>
      <c r="J323" s="141"/>
      <c r="K323" s="132"/>
      <c r="L323" s="132"/>
      <c r="M323" s="131"/>
    </row>
    <row r="324" spans="4:13" ht="16" x14ac:dyDescent="0.2">
      <c r="D324" s="138"/>
      <c r="G324" s="130"/>
      <c r="H324" s="130"/>
      <c r="I324" s="130"/>
      <c r="J324" s="141"/>
      <c r="K324" s="132"/>
      <c r="L324" s="132"/>
      <c r="M324" s="131"/>
    </row>
    <row r="325" spans="4:13" ht="16" x14ac:dyDescent="0.2">
      <c r="D325" s="138"/>
      <c r="G325" s="130"/>
      <c r="H325" s="130"/>
      <c r="I325" s="130"/>
      <c r="J325" s="141"/>
      <c r="K325" s="132"/>
      <c r="L325" s="132"/>
      <c r="M325" s="131"/>
    </row>
    <row r="326" spans="4:13" ht="16" x14ac:dyDescent="0.2">
      <c r="D326" s="138"/>
      <c r="G326" s="130"/>
      <c r="H326" s="130"/>
      <c r="I326" s="130"/>
      <c r="J326" s="141"/>
      <c r="K326" s="132"/>
      <c r="L326" s="132"/>
      <c r="M326" s="131"/>
    </row>
    <row r="327" spans="4:13" ht="16" x14ac:dyDescent="0.2">
      <c r="D327" s="138"/>
      <c r="G327" s="130"/>
      <c r="H327" s="130"/>
      <c r="I327" s="130"/>
      <c r="J327" s="141"/>
      <c r="K327" s="132"/>
      <c r="L327" s="132"/>
      <c r="M327" s="131"/>
    </row>
    <row r="328" spans="4:13" ht="16" x14ac:dyDescent="0.2">
      <c r="D328" s="138"/>
      <c r="G328" s="130"/>
      <c r="H328" s="130"/>
      <c r="I328" s="130"/>
      <c r="J328" s="141"/>
      <c r="K328" s="132"/>
      <c r="L328" s="132"/>
      <c r="M328" s="131"/>
    </row>
    <row r="329" spans="4:13" ht="16" x14ac:dyDescent="0.2">
      <c r="D329" s="138"/>
      <c r="G329" s="130"/>
      <c r="H329" s="130"/>
      <c r="I329" s="130"/>
      <c r="J329" s="141"/>
      <c r="K329" s="132"/>
      <c r="L329" s="132"/>
      <c r="M329" s="131"/>
    </row>
    <row r="330" spans="4:13" ht="16" x14ac:dyDescent="0.2">
      <c r="D330" s="138"/>
      <c r="G330" s="130"/>
      <c r="H330" s="130"/>
      <c r="I330" s="130"/>
      <c r="J330" s="141"/>
      <c r="K330" s="132"/>
      <c r="L330" s="132"/>
      <c r="M330" s="131"/>
    </row>
    <row r="331" spans="4:13" ht="16" x14ac:dyDescent="0.2">
      <c r="D331" s="138"/>
      <c r="G331" s="130"/>
      <c r="H331" s="130"/>
      <c r="I331" s="130"/>
      <c r="J331" s="141"/>
      <c r="K331" s="132"/>
      <c r="L331" s="132"/>
      <c r="M331" s="131"/>
    </row>
    <row r="332" spans="4:13" ht="16" x14ac:dyDescent="0.2">
      <c r="D332" s="138"/>
      <c r="G332" s="130"/>
      <c r="H332" s="130"/>
      <c r="I332" s="130"/>
      <c r="J332" s="141"/>
      <c r="K332" s="132"/>
      <c r="L332" s="132"/>
      <c r="M332" s="131"/>
    </row>
    <row r="333" spans="4:13" ht="16" x14ac:dyDescent="0.2">
      <c r="D333" s="138"/>
      <c r="G333" s="130"/>
      <c r="H333" s="130"/>
      <c r="I333" s="130"/>
      <c r="J333" s="141"/>
      <c r="K333" s="132"/>
      <c r="L333" s="132"/>
      <c r="M333" s="131"/>
    </row>
    <row r="334" spans="4:13" ht="16" x14ac:dyDescent="0.2">
      <c r="D334" s="138"/>
      <c r="G334" s="130"/>
      <c r="H334" s="130"/>
      <c r="I334" s="130"/>
      <c r="J334" s="141"/>
      <c r="K334" s="132"/>
      <c r="L334" s="132"/>
      <c r="M334" s="131"/>
    </row>
    <row r="335" spans="4:13" ht="16" x14ac:dyDescent="0.2">
      <c r="D335" s="138"/>
      <c r="G335" s="130"/>
      <c r="H335" s="130"/>
      <c r="I335" s="130"/>
      <c r="J335" s="141"/>
      <c r="K335" s="132"/>
      <c r="L335" s="132"/>
      <c r="M335" s="131"/>
    </row>
    <row r="336" spans="4:13" ht="16" x14ac:dyDescent="0.2">
      <c r="D336" s="138"/>
      <c r="G336" s="130"/>
      <c r="H336" s="130"/>
      <c r="I336" s="130"/>
      <c r="J336" s="141"/>
      <c r="K336" s="132"/>
      <c r="L336" s="132"/>
      <c r="M336" s="131"/>
    </row>
    <row r="337" spans="4:13" ht="16" x14ac:dyDescent="0.2">
      <c r="D337" s="138"/>
      <c r="G337" s="130"/>
      <c r="H337" s="130"/>
      <c r="I337" s="130"/>
      <c r="J337" s="141"/>
      <c r="K337" s="132"/>
      <c r="L337" s="132"/>
      <c r="M337" s="131"/>
    </row>
    <row r="338" spans="4:13" ht="16" x14ac:dyDescent="0.2">
      <c r="D338" s="138"/>
      <c r="G338" s="130"/>
      <c r="H338" s="130"/>
      <c r="I338" s="130"/>
      <c r="J338" s="141"/>
      <c r="K338" s="132"/>
      <c r="L338" s="132"/>
      <c r="M338" s="131"/>
    </row>
    <row r="339" spans="4:13" ht="16" x14ac:dyDescent="0.2">
      <c r="D339" s="138"/>
      <c r="G339" s="130"/>
      <c r="H339" s="130"/>
      <c r="I339" s="130"/>
      <c r="J339" s="141"/>
      <c r="K339" s="132"/>
      <c r="L339" s="132"/>
      <c r="M339" s="131"/>
    </row>
    <row r="340" spans="4:13" ht="16" x14ac:dyDescent="0.2">
      <c r="D340" s="138"/>
      <c r="G340" s="130"/>
      <c r="H340" s="130"/>
      <c r="I340" s="130"/>
      <c r="J340" s="141"/>
      <c r="K340" s="132"/>
      <c r="L340" s="132"/>
      <c r="M340" s="131"/>
    </row>
    <row r="341" spans="4:13" ht="16" x14ac:dyDescent="0.2">
      <c r="D341" s="138"/>
      <c r="G341" s="130"/>
      <c r="H341" s="130"/>
      <c r="I341" s="130"/>
      <c r="J341" s="141"/>
      <c r="K341" s="132"/>
      <c r="L341" s="132"/>
      <c r="M341" s="131"/>
    </row>
    <row r="342" spans="4:13" ht="16" x14ac:dyDescent="0.2">
      <c r="D342" s="138"/>
      <c r="G342" s="130"/>
      <c r="H342" s="130"/>
      <c r="I342" s="130"/>
      <c r="J342" s="141"/>
      <c r="K342" s="132"/>
      <c r="L342" s="132"/>
      <c r="M342" s="131"/>
    </row>
    <row r="343" spans="4:13" ht="16" x14ac:dyDescent="0.2">
      <c r="D343" s="138"/>
      <c r="G343" s="130"/>
      <c r="H343" s="130"/>
      <c r="I343" s="130"/>
      <c r="J343" s="141"/>
      <c r="K343" s="132"/>
      <c r="L343" s="132"/>
      <c r="M343" s="131"/>
    </row>
    <row r="344" spans="4:13" ht="16" x14ac:dyDescent="0.2">
      <c r="D344" s="138"/>
      <c r="G344" s="130"/>
      <c r="H344" s="130"/>
      <c r="I344" s="130"/>
      <c r="J344" s="141"/>
      <c r="K344" s="132"/>
      <c r="L344" s="132"/>
      <c r="M344" s="131"/>
    </row>
    <row r="345" spans="4:13" ht="16" x14ac:dyDescent="0.2">
      <c r="D345" s="138"/>
      <c r="G345" s="130"/>
      <c r="H345" s="130"/>
      <c r="I345" s="130"/>
      <c r="J345" s="141"/>
      <c r="K345" s="132"/>
      <c r="L345" s="132"/>
      <c r="M345" s="131"/>
    </row>
    <row r="346" spans="4:13" ht="16" x14ac:dyDescent="0.2">
      <c r="D346" s="138"/>
      <c r="G346" s="130"/>
      <c r="H346" s="130"/>
      <c r="I346" s="130"/>
      <c r="J346" s="141"/>
      <c r="K346" s="132"/>
      <c r="L346" s="132"/>
      <c r="M346" s="131"/>
    </row>
    <row r="347" spans="4:13" ht="16" x14ac:dyDescent="0.2">
      <c r="D347" s="138"/>
      <c r="G347" s="130"/>
      <c r="H347" s="130"/>
      <c r="I347" s="130"/>
      <c r="J347" s="141"/>
      <c r="K347" s="132"/>
      <c r="L347" s="132"/>
      <c r="M347" s="131"/>
    </row>
    <row r="348" spans="4:13" ht="16" x14ac:dyDescent="0.2">
      <c r="D348" s="138"/>
      <c r="G348" s="130"/>
      <c r="H348" s="130"/>
      <c r="I348" s="130"/>
      <c r="J348" s="141"/>
      <c r="K348" s="132"/>
      <c r="L348" s="132"/>
      <c r="M348" s="131"/>
    </row>
    <row r="349" spans="4:13" ht="16" x14ac:dyDescent="0.2">
      <c r="D349" s="138"/>
      <c r="G349" s="130"/>
      <c r="H349" s="130"/>
      <c r="I349" s="130"/>
      <c r="J349" s="141"/>
      <c r="K349" s="132"/>
      <c r="L349" s="132"/>
      <c r="M349" s="131"/>
    </row>
    <row r="350" spans="4:13" ht="16" x14ac:dyDescent="0.2">
      <c r="D350" s="138"/>
      <c r="G350" s="130"/>
      <c r="H350" s="130"/>
      <c r="I350" s="130"/>
      <c r="J350" s="141"/>
      <c r="K350" s="132"/>
      <c r="L350" s="132"/>
      <c r="M350" s="131"/>
    </row>
    <row r="351" spans="4:13" ht="16" x14ac:dyDescent="0.2">
      <c r="D351" s="138"/>
      <c r="G351" s="130"/>
      <c r="H351" s="130"/>
      <c r="I351" s="130"/>
      <c r="J351" s="141"/>
      <c r="K351" s="132"/>
      <c r="L351" s="132"/>
      <c r="M351" s="131"/>
    </row>
    <row r="352" spans="4:13" ht="16" x14ac:dyDescent="0.2">
      <c r="D352" s="138"/>
      <c r="G352" s="130"/>
      <c r="H352" s="130"/>
      <c r="I352" s="130"/>
      <c r="J352" s="141"/>
      <c r="K352" s="132"/>
      <c r="L352" s="132"/>
      <c r="M352" s="131"/>
    </row>
    <row r="353" spans="4:13" ht="16" x14ac:dyDescent="0.2">
      <c r="D353" s="138"/>
      <c r="G353" s="130"/>
      <c r="H353" s="130"/>
      <c r="I353" s="130"/>
      <c r="J353" s="141"/>
      <c r="K353" s="132"/>
      <c r="L353" s="132"/>
      <c r="M353" s="131"/>
    </row>
    <row r="354" spans="4:13" ht="16" x14ac:dyDescent="0.2">
      <c r="D354" s="138"/>
      <c r="G354" s="130"/>
      <c r="H354" s="130"/>
      <c r="I354" s="130"/>
      <c r="J354" s="141"/>
      <c r="K354" s="132"/>
      <c r="L354" s="132"/>
      <c r="M354" s="131"/>
    </row>
    <row r="355" spans="4:13" ht="16" x14ac:dyDescent="0.2">
      <c r="D355" s="138"/>
      <c r="G355" s="130"/>
      <c r="H355" s="130"/>
      <c r="I355" s="130"/>
      <c r="J355" s="141"/>
      <c r="K355" s="132"/>
      <c r="L355" s="132"/>
      <c r="M355" s="131"/>
    </row>
    <row r="356" spans="4:13" ht="16" x14ac:dyDescent="0.2">
      <c r="D356" s="138"/>
      <c r="G356" s="130"/>
      <c r="H356" s="130"/>
      <c r="I356" s="130"/>
      <c r="J356" s="141"/>
      <c r="K356" s="132"/>
      <c r="L356" s="132"/>
      <c r="M356" s="131"/>
    </row>
    <row r="357" spans="4:13" ht="16" x14ac:dyDescent="0.2">
      <c r="D357" s="138"/>
      <c r="G357" s="130"/>
      <c r="H357" s="130"/>
      <c r="I357" s="130"/>
      <c r="J357" s="141"/>
      <c r="K357" s="132"/>
      <c r="L357" s="132"/>
      <c r="M357" s="131"/>
    </row>
    <row r="358" spans="4:13" ht="16" x14ac:dyDescent="0.2">
      <c r="D358" s="138"/>
      <c r="G358" s="130"/>
      <c r="H358" s="130"/>
      <c r="I358" s="130"/>
      <c r="J358" s="141"/>
      <c r="K358" s="132"/>
      <c r="L358" s="132"/>
      <c r="M358" s="131"/>
    </row>
    <row r="359" spans="4:13" ht="16" x14ac:dyDescent="0.2">
      <c r="D359" s="138"/>
      <c r="G359" s="130"/>
      <c r="H359" s="130"/>
      <c r="I359" s="130"/>
      <c r="J359" s="141"/>
      <c r="K359" s="132"/>
      <c r="L359" s="132"/>
      <c r="M359" s="131"/>
    </row>
    <row r="360" spans="4:13" ht="16" x14ac:dyDescent="0.2">
      <c r="D360" s="138"/>
      <c r="G360" s="130"/>
      <c r="H360" s="130"/>
      <c r="I360" s="130"/>
      <c r="J360" s="141"/>
      <c r="K360" s="132"/>
      <c r="L360" s="132"/>
      <c r="M360" s="131"/>
    </row>
    <row r="361" spans="4:13" ht="16" x14ac:dyDescent="0.2">
      <c r="D361" s="138"/>
      <c r="G361" s="130"/>
      <c r="H361" s="130"/>
      <c r="I361" s="130"/>
      <c r="J361" s="141"/>
      <c r="K361" s="132"/>
      <c r="L361" s="132"/>
      <c r="M361" s="131"/>
    </row>
    <row r="362" spans="4:13" ht="16" x14ac:dyDescent="0.2">
      <c r="D362" s="138"/>
      <c r="G362" s="130"/>
      <c r="H362" s="130"/>
      <c r="I362" s="130"/>
      <c r="J362" s="141"/>
      <c r="K362" s="132"/>
      <c r="L362" s="132"/>
      <c r="M362" s="131"/>
    </row>
    <row r="363" spans="4:13" ht="16" x14ac:dyDescent="0.2">
      <c r="D363" s="138"/>
      <c r="G363" s="130"/>
      <c r="H363" s="130"/>
      <c r="I363" s="130"/>
      <c r="J363" s="141"/>
      <c r="K363" s="132"/>
      <c r="L363" s="132"/>
      <c r="M363" s="131"/>
    </row>
    <row r="364" spans="4:13" ht="16" x14ac:dyDescent="0.2">
      <c r="D364" s="138"/>
      <c r="G364" s="130"/>
      <c r="H364" s="130"/>
      <c r="I364" s="130"/>
      <c r="J364" s="141"/>
      <c r="K364" s="132"/>
      <c r="L364" s="132"/>
      <c r="M364" s="131"/>
    </row>
    <row r="365" spans="4:13" ht="16" x14ac:dyDescent="0.2">
      <c r="D365" s="138"/>
      <c r="G365" s="130"/>
      <c r="H365" s="130"/>
      <c r="I365" s="130"/>
      <c r="J365" s="141"/>
      <c r="K365" s="132"/>
      <c r="L365" s="132"/>
      <c r="M365" s="131"/>
    </row>
    <row r="366" spans="4:13" ht="16" x14ac:dyDescent="0.2">
      <c r="D366" s="138"/>
      <c r="G366" s="130"/>
      <c r="H366" s="130"/>
      <c r="I366" s="130"/>
      <c r="J366" s="141"/>
      <c r="K366" s="132"/>
      <c r="L366" s="132"/>
      <c r="M366" s="131"/>
    </row>
    <row r="367" spans="4:13" ht="16" x14ac:dyDescent="0.2">
      <c r="D367" s="138"/>
      <c r="G367" s="130"/>
      <c r="H367" s="130"/>
      <c r="I367" s="130"/>
      <c r="J367" s="141"/>
      <c r="K367" s="132"/>
      <c r="L367" s="132"/>
      <c r="M367" s="131"/>
    </row>
    <row r="368" spans="4:13" ht="16" x14ac:dyDescent="0.2">
      <c r="D368" s="138"/>
      <c r="G368" s="130"/>
      <c r="H368" s="130"/>
      <c r="I368" s="130"/>
      <c r="J368" s="141"/>
      <c r="K368" s="132"/>
      <c r="L368" s="132"/>
      <c r="M368" s="131"/>
    </row>
    <row r="369" spans="4:13" ht="16" x14ac:dyDescent="0.2">
      <c r="D369" s="138"/>
      <c r="G369" s="130"/>
      <c r="H369" s="130"/>
      <c r="I369" s="130"/>
      <c r="J369" s="141"/>
      <c r="K369" s="132"/>
      <c r="L369" s="132"/>
      <c r="M369" s="131"/>
    </row>
    <row r="370" spans="4:13" ht="16" x14ac:dyDescent="0.2">
      <c r="D370" s="138"/>
      <c r="G370" s="130"/>
      <c r="H370" s="130"/>
      <c r="I370" s="130"/>
      <c r="J370" s="141"/>
      <c r="K370" s="132"/>
      <c r="L370" s="132"/>
      <c r="M370" s="131"/>
    </row>
    <row r="371" spans="4:13" ht="16" x14ac:dyDescent="0.2">
      <c r="D371" s="138"/>
      <c r="G371" s="130"/>
      <c r="H371" s="130"/>
      <c r="I371" s="130"/>
      <c r="J371" s="141"/>
      <c r="K371" s="132"/>
      <c r="L371" s="132"/>
      <c r="M371" s="131"/>
    </row>
    <row r="372" spans="4:13" ht="16" x14ac:dyDescent="0.2">
      <c r="D372" s="138"/>
      <c r="G372" s="130"/>
      <c r="H372" s="130"/>
      <c r="I372" s="130"/>
      <c r="J372" s="141"/>
      <c r="K372" s="132"/>
      <c r="L372" s="132"/>
      <c r="M372" s="131"/>
    </row>
    <row r="373" spans="4:13" ht="16" x14ac:dyDescent="0.2">
      <c r="D373" s="138"/>
      <c r="G373" s="130"/>
      <c r="H373" s="130"/>
      <c r="I373" s="130"/>
      <c r="J373" s="141"/>
      <c r="K373" s="132"/>
      <c r="L373" s="132"/>
      <c r="M373" s="131"/>
    </row>
    <row r="374" spans="4:13" ht="16" x14ac:dyDescent="0.2">
      <c r="D374" s="138"/>
      <c r="G374" s="130"/>
      <c r="H374" s="130"/>
      <c r="I374" s="130"/>
      <c r="J374" s="141"/>
      <c r="K374" s="132"/>
      <c r="L374" s="132"/>
      <c r="M374" s="131"/>
    </row>
    <row r="375" spans="4:13" ht="16" x14ac:dyDescent="0.2">
      <c r="D375" s="138"/>
      <c r="G375" s="130"/>
      <c r="H375" s="130"/>
      <c r="I375" s="130"/>
      <c r="J375" s="141"/>
      <c r="K375" s="132"/>
      <c r="L375" s="132"/>
      <c r="M375" s="131"/>
    </row>
    <row r="376" spans="4:13" ht="16" x14ac:dyDescent="0.2">
      <c r="D376" s="138"/>
      <c r="G376" s="130"/>
      <c r="H376" s="130"/>
      <c r="I376" s="130"/>
      <c r="J376" s="141"/>
      <c r="K376" s="132"/>
      <c r="L376" s="132"/>
      <c r="M376" s="131"/>
    </row>
    <row r="377" spans="4:13" ht="16" x14ac:dyDescent="0.2">
      <c r="D377" s="138"/>
      <c r="G377" s="130"/>
      <c r="H377" s="130"/>
      <c r="I377" s="130"/>
      <c r="J377" s="141"/>
      <c r="K377" s="132"/>
      <c r="L377" s="132"/>
      <c r="M377" s="131"/>
    </row>
    <row r="378" spans="4:13" ht="16" x14ac:dyDescent="0.2">
      <c r="D378" s="138"/>
      <c r="G378" s="130"/>
      <c r="H378" s="130"/>
      <c r="I378" s="130"/>
      <c r="J378" s="141"/>
      <c r="K378" s="132"/>
      <c r="L378" s="132"/>
      <c r="M378" s="131"/>
    </row>
    <row r="379" spans="4:13" ht="16" x14ac:dyDescent="0.2">
      <c r="D379" s="138"/>
      <c r="G379" s="130"/>
      <c r="H379" s="130"/>
      <c r="I379" s="130"/>
      <c r="J379" s="141"/>
      <c r="K379" s="132"/>
      <c r="L379" s="132"/>
      <c r="M379" s="131"/>
    </row>
    <row r="380" spans="4:13" ht="16" x14ac:dyDescent="0.2">
      <c r="D380" s="138"/>
      <c r="G380" s="130"/>
      <c r="H380" s="130"/>
      <c r="I380" s="130"/>
      <c r="J380" s="141"/>
      <c r="K380" s="132"/>
      <c r="L380" s="132"/>
      <c r="M380" s="131"/>
    </row>
    <row r="381" spans="4:13" ht="16" x14ac:dyDescent="0.2">
      <c r="D381" s="138"/>
      <c r="G381" s="130"/>
      <c r="H381" s="130"/>
      <c r="I381" s="130"/>
      <c r="J381" s="141"/>
      <c r="K381" s="132"/>
      <c r="L381" s="132"/>
      <c r="M381" s="131"/>
    </row>
    <row r="382" spans="4:13" ht="16" x14ac:dyDescent="0.2">
      <c r="D382" s="138"/>
      <c r="G382" s="130"/>
      <c r="H382" s="130"/>
      <c r="I382" s="130"/>
      <c r="J382" s="141"/>
      <c r="K382" s="132"/>
      <c r="L382" s="132"/>
      <c r="M382" s="131"/>
    </row>
    <row r="383" spans="4:13" ht="16" x14ac:dyDescent="0.2">
      <c r="D383" s="138"/>
      <c r="G383" s="130"/>
      <c r="H383" s="130"/>
      <c r="I383" s="130"/>
      <c r="J383" s="141"/>
      <c r="K383" s="132"/>
      <c r="L383" s="132"/>
      <c r="M383" s="131"/>
    </row>
    <row r="384" spans="4:13" ht="16" x14ac:dyDescent="0.2">
      <c r="D384" s="138"/>
      <c r="G384" s="130"/>
      <c r="H384" s="130"/>
      <c r="I384" s="130"/>
      <c r="J384" s="141"/>
      <c r="K384" s="132"/>
      <c r="L384" s="132"/>
      <c r="M384" s="131"/>
    </row>
    <row r="385" spans="4:13" ht="16" x14ac:dyDescent="0.2">
      <c r="D385" s="138"/>
      <c r="G385" s="130"/>
      <c r="H385" s="130"/>
      <c r="I385" s="130"/>
      <c r="J385" s="141"/>
      <c r="K385" s="132"/>
      <c r="L385" s="132"/>
      <c r="M385" s="131"/>
    </row>
    <row r="386" spans="4:13" ht="16" x14ac:dyDescent="0.2">
      <c r="D386" s="138"/>
      <c r="G386" s="130"/>
      <c r="H386" s="130"/>
      <c r="I386" s="130"/>
      <c r="J386" s="141"/>
      <c r="K386" s="132"/>
      <c r="L386" s="132"/>
      <c r="M386" s="131"/>
    </row>
    <row r="387" spans="4:13" ht="16" x14ac:dyDescent="0.2">
      <c r="D387" s="138"/>
      <c r="G387" s="130"/>
      <c r="H387" s="130"/>
      <c r="I387" s="130"/>
      <c r="J387" s="141"/>
      <c r="K387" s="132"/>
      <c r="L387" s="132"/>
      <c r="M387" s="131"/>
    </row>
    <row r="388" spans="4:13" ht="16" x14ac:dyDescent="0.2">
      <c r="D388" s="138"/>
      <c r="G388" s="130"/>
      <c r="H388" s="130"/>
      <c r="I388" s="130"/>
      <c r="J388" s="141"/>
      <c r="K388" s="132"/>
      <c r="L388" s="132"/>
      <c r="M388" s="131"/>
    </row>
    <row r="389" spans="4:13" ht="16" x14ac:dyDescent="0.2">
      <c r="D389" s="138"/>
      <c r="G389" s="130"/>
      <c r="H389" s="130"/>
      <c r="I389" s="130"/>
      <c r="J389" s="141"/>
      <c r="K389" s="132"/>
      <c r="L389" s="132"/>
      <c r="M389" s="131"/>
    </row>
    <row r="390" spans="4:13" ht="16" x14ac:dyDescent="0.2">
      <c r="D390" s="138"/>
      <c r="G390" s="130"/>
      <c r="H390" s="130"/>
      <c r="I390" s="130"/>
      <c r="J390" s="141"/>
      <c r="K390" s="132"/>
      <c r="L390" s="132"/>
      <c r="M390" s="131"/>
    </row>
    <row r="391" spans="4:13" ht="16" x14ac:dyDescent="0.2">
      <c r="D391" s="138"/>
      <c r="G391" s="130"/>
      <c r="H391" s="130"/>
      <c r="I391" s="130"/>
      <c r="J391" s="141"/>
      <c r="K391" s="132"/>
      <c r="L391" s="132"/>
      <c r="M391" s="131"/>
    </row>
    <row r="392" spans="4:13" ht="16" x14ac:dyDescent="0.2">
      <c r="D392" s="138"/>
      <c r="G392" s="130"/>
      <c r="H392" s="130"/>
      <c r="I392" s="130"/>
      <c r="J392" s="141"/>
      <c r="K392" s="132"/>
      <c r="L392" s="132"/>
      <c r="M392" s="131"/>
    </row>
    <row r="393" spans="4:13" ht="16" x14ac:dyDescent="0.2">
      <c r="D393" s="138"/>
      <c r="G393" s="130"/>
      <c r="H393" s="130"/>
      <c r="I393" s="130"/>
      <c r="J393" s="141"/>
      <c r="K393" s="132"/>
      <c r="L393" s="132"/>
      <c r="M393" s="131"/>
    </row>
    <row r="394" spans="4:13" ht="16" x14ac:dyDescent="0.2">
      <c r="D394" s="138"/>
      <c r="G394" s="130"/>
      <c r="H394" s="130"/>
      <c r="I394" s="130"/>
      <c r="J394" s="141"/>
      <c r="K394" s="132"/>
      <c r="L394" s="132"/>
      <c r="M394" s="131"/>
    </row>
    <row r="395" spans="4:13" ht="16" x14ac:dyDescent="0.2">
      <c r="D395" s="138"/>
      <c r="G395" s="130"/>
      <c r="H395" s="130"/>
      <c r="I395" s="130"/>
      <c r="J395" s="141"/>
      <c r="K395" s="132"/>
      <c r="L395" s="132"/>
      <c r="M395" s="131"/>
    </row>
    <row r="396" spans="4:13" ht="16" x14ac:dyDescent="0.2">
      <c r="D396" s="138"/>
      <c r="G396" s="130"/>
      <c r="H396" s="130"/>
      <c r="I396" s="130"/>
      <c r="J396" s="141"/>
      <c r="K396" s="132"/>
      <c r="L396" s="132"/>
      <c r="M396" s="131"/>
    </row>
    <row r="397" spans="4:13" ht="16" x14ac:dyDescent="0.2">
      <c r="D397" s="138"/>
      <c r="G397" s="130"/>
      <c r="H397" s="130"/>
      <c r="I397" s="130"/>
      <c r="J397" s="141"/>
      <c r="K397" s="132"/>
      <c r="L397" s="132"/>
      <c r="M397" s="131"/>
    </row>
    <row r="398" spans="4:13" ht="16" x14ac:dyDescent="0.2">
      <c r="D398" s="138"/>
      <c r="G398" s="130"/>
      <c r="H398" s="130"/>
      <c r="I398" s="130"/>
      <c r="J398" s="141"/>
      <c r="K398" s="132"/>
      <c r="L398" s="132"/>
      <c r="M398" s="131"/>
    </row>
    <row r="399" spans="4:13" ht="16" x14ac:dyDescent="0.2">
      <c r="D399" s="138"/>
      <c r="G399" s="130"/>
      <c r="H399" s="130"/>
      <c r="I399" s="130"/>
      <c r="J399" s="141"/>
      <c r="K399" s="132"/>
      <c r="L399" s="132"/>
      <c r="M399" s="131"/>
    </row>
    <row r="400" spans="4:13" ht="16" x14ac:dyDescent="0.2">
      <c r="D400" s="138"/>
      <c r="G400" s="130"/>
      <c r="H400" s="130"/>
      <c r="I400" s="130"/>
      <c r="J400" s="141"/>
      <c r="K400" s="132"/>
      <c r="L400" s="132"/>
      <c r="M400" s="131"/>
    </row>
    <row r="401" spans="4:13" ht="16" x14ac:dyDescent="0.2">
      <c r="D401" s="138"/>
      <c r="G401" s="130"/>
      <c r="H401" s="130"/>
      <c r="I401" s="130"/>
      <c r="J401" s="141"/>
      <c r="K401" s="132"/>
      <c r="L401" s="132"/>
      <c r="M401" s="131"/>
    </row>
    <row r="402" spans="4:13" ht="16" x14ac:dyDescent="0.2">
      <c r="D402" s="138"/>
      <c r="G402" s="130"/>
      <c r="H402" s="130"/>
      <c r="I402" s="130"/>
      <c r="J402" s="141"/>
      <c r="K402" s="132"/>
      <c r="L402" s="132"/>
      <c r="M402" s="131"/>
    </row>
    <row r="403" spans="4:13" ht="16" x14ac:dyDescent="0.2">
      <c r="D403" s="138"/>
      <c r="G403" s="130"/>
      <c r="H403" s="130"/>
      <c r="I403" s="130"/>
      <c r="J403" s="141"/>
      <c r="K403" s="132"/>
      <c r="L403" s="132"/>
      <c r="M403" s="131"/>
    </row>
    <row r="404" spans="4:13" ht="16" x14ac:dyDescent="0.2">
      <c r="D404" s="138"/>
      <c r="G404" s="130"/>
      <c r="H404" s="130"/>
      <c r="I404" s="130"/>
      <c r="J404" s="141"/>
      <c r="K404" s="132"/>
      <c r="L404" s="132"/>
      <c r="M404" s="131"/>
    </row>
    <row r="405" spans="4:13" ht="16" x14ac:dyDescent="0.2">
      <c r="D405" s="138"/>
      <c r="G405" s="130"/>
      <c r="H405" s="130"/>
      <c r="I405" s="130"/>
      <c r="J405" s="141"/>
      <c r="K405" s="132"/>
      <c r="L405" s="132"/>
      <c r="M405" s="131"/>
    </row>
    <row r="406" spans="4:13" ht="16" x14ac:dyDescent="0.2">
      <c r="D406" s="138"/>
      <c r="G406" s="130"/>
      <c r="H406" s="130"/>
      <c r="I406" s="130"/>
      <c r="J406" s="141"/>
      <c r="K406" s="132"/>
      <c r="L406" s="132"/>
      <c r="M406" s="131"/>
    </row>
    <row r="407" spans="4:13" ht="16" x14ac:dyDescent="0.2">
      <c r="D407" s="138"/>
      <c r="G407" s="130"/>
      <c r="H407" s="130"/>
      <c r="I407" s="130"/>
      <c r="J407" s="141"/>
      <c r="K407" s="132"/>
      <c r="L407" s="132"/>
      <c r="M407" s="131"/>
    </row>
  </sheetData>
  <mergeCells count="2">
    <mergeCell ref="B2:C2"/>
    <mergeCell ref="G4:H4"/>
  </mergeCells>
  <pageMargins left="0.25" right="0.25" top="0.75" bottom="0.75" header="0.3" footer="0.3"/>
  <pageSetup scale="22" fitToHeight="8" orientation="landscape" r:id="rId1"/>
  <ignoredErrors>
    <ignoredError sqref="K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4DB10-BEF9-4144-9B45-B3FAE1F7AEA3}">
  <sheetPr codeName="Sheet9">
    <pageSetUpPr fitToPage="1"/>
  </sheetPr>
  <dimension ref="A1:P31"/>
  <sheetViews>
    <sheetView zoomScaleNormal="100" workbookViewId="0">
      <pane xSplit="2" ySplit="9" topLeftCell="C10" activePane="bottomRight" state="frozen"/>
      <selection pane="topRight" activeCell="C1" sqref="C1"/>
      <selection pane="bottomLeft" activeCell="A5" sqref="A5"/>
      <selection pane="bottomRight" activeCell="A6" sqref="A6"/>
    </sheetView>
  </sheetViews>
  <sheetFormatPr baseColWidth="10" defaultColWidth="11.5" defaultRowHeight="16" x14ac:dyDescent="0.2"/>
  <cols>
    <col min="1" max="1" width="13.33203125" style="361" customWidth="1"/>
    <col min="2" max="2" width="12.6640625" style="361" customWidth="1"/>
    <col min="3" max="14" width="18.33203125" style="179" customWidth="1"/>
    <col min="15" max="15" width="18.33203125" style="180" customWidth="1"/>
    <col min="16" max="16" width="18.33203125" style="179" customWidth="1"/>
    <col min="17" max="17" width="16.6640625" style="179" customWidth="1"/>
    <col min="18" max="16384" width="11.5" style="179"/>
  </cols>
  <sheetData>
    <row r="1" spans="1:16" s="371" customFormat="1" ht="17" thickBot="1" x14ac:dyDescent="0.25">
      <c r="A1" s="416" t="s">
        <v>500</v>
      </c>
      <c r="B1" s="416"/>
      <c r="C1" s="416"/>
      <c r="D1" s="416"/>
      <c r="E1" s="416"/>
      <c r="F1" s="416"/>
      <c r="G1" s="416"/>
      <c r="H1" s="416"/>
      <c r="I1" s="416"/>
      <c r="O1" s="372"/>
    </row>
    <row r="2" spans="1:16" s="373" customFormat="1" x14ac:dyDescent="0.2">
      <c r="A2" s="361"/>
      <c r="B2" s="361"/>
      <c r="O2" s="374"/>
    </row>
    <row r="3" spans="1:16" s="373" customFormat="1" ht="18" x14ac:dyDescent="0.2">
      <c r="A3" s="403" t="s">
        <v>229</v>
      </c>
      <c r="B3" s="403"/>
      <c r="C3" s="403"/>
      <c r="D3" s="403"/>
      <c r="E3" s="404"/>
      <c r="F3" s="405"/>
      <c r="G3" s="405"/>
      <c r="H3" s="406"/>
      <c r="O3" s="374"/>
    </row>
    <row r="4" spans="1:16" s="373" customFormat="1" ht="17" customHeight="1" x14ac:dyDescent="0.2">
      <c r="A4" s="417" t="s">
        <v>251</v>
      </c>
      <c r="B4" s="417"/>
      <c r="E4" s="407"/>
      <c r="F4" s="408"/>
      <c r="G4" s="408"/>
      <c r="H4" s="409"/>
      <c r="O4" s="374"/>
    </row>
    <row r="5" spans="1:16" s="373" customFormat="1" x14ac:dyDescent="0.2">
      <c r="A5" s="361"/>
      <c r="B5" s="361"/>
      <c r="E5" s="410"/>
      <c r="F5" s="411"/>
      <c r="G5" s="411"/>
      <c r="H5" s="412"/>
      <c r="O5" s="374"/>
    </row>
    <row r="6" spans="1:16" s="209" customFormat="1" ht="17" x14ac:dyDescent="0.2">
      <c r="A6" s="362"/>
      <c r="B6" s="362"/>
      <c r="C6" s="207">
        <v>2015</v>
      </c>
      <c r="D6" s="207" t="s">
        <v>138</v>
      </c>
      <c r="E6" s="207">
        <v>2016</v>
      </c>
      <c r="F6" s="207" t="s">
        <v>139</v>
      </c>
      <c r="G6" s="207">
        <v>2017</v>
      </c>
      <c r="H6" s="207">
        <v>2017</v>
      </c>
      <c r="I6" s="207" t="s">
        <v>140</v>
      </c>
      <c r="J6" s="207">
        <v>2018</v>
      </c>
      <c r="K6" s="207">
        <v>2018</v>
      </c>
      <c r="L6" s="207" t="s">
        <v>141</v>
      </c>
      <c r="M6" s="207">
        <v>2019</v>
      </c>
      <c r="N6" s="207">
        <v>2019</v>
      </c>
      <c r="O6" s="208" t="s">
        <v>142</v>
      </c>
      <c r="P6" s="207">
        <v>2020</v>
      </c>
    </row>
    <row r="7" spans="1:16" s="209" customFormat="1" ht="16" customHeight="1" x14ac:dyDescent="0.2">
      <c r="A7" s="363"/>
      <c r="B7" s="362"/>
      <c r="C7" s="207" t="s">
        <v>143</v>
      </c>
      <c r="D7" s="207" t="s">
        <v>223</v>
      </c>
      <c r="E7" s="207" t="s">
        <v>143</v>
      </c>
      <c r="F7" s="207" t="s">
        <v>223</v>
      </c>
      <c r="G7" s="207" t="s">
        <v>143</v>
      </c>
      <c r="H7" s="207" t="s">
        <v>224</v>
      </c>
      <c r="I7" s="207" t="s">
        <v>223</v>
      </c>
      <c r="J7" s="207" t="s">
        <v>143</v>
      </c>
      <c r="K7" s="207" t="s">
        <v>92</v>
      </c>
      <c r="L7" s="207" t="s">
        <v>223</v>
      </c>
      <c r="M7" s="207" t="s">
        <v>143</v>
      </c>
      <c r="N7" s="207" t="s">
        <v>92</v>
      </c>
      <c r="O7" s="208" t="s">
        <v>223</v>
      </c>
      <c r="P7" s="207" t="s">
        <v>143</v>
      </c>
    </row>
    <row r="8" spans="1:16" s="209" customFormat="1" ht="16" customHeight="1" thickBot="1" x14ac:dyDescent="0.25">
      <c r="A8" s="364" t="s">
        <v>144</v>
      </c>
      <c r="B8" s="365" t="s">
        <v>145</v>
      </c>
      <c r="C8" s="207" t="s">
        <v>146</v>
      </c>
      <c r="D8" s="207" t="s">
        <v>146</v>
      </c>
      <c r="E8" s="207" t="s">
        <v>146</v>
      </c>
      <c r="F8" s="207" t="s">
        <v>146</v>
      </c>
      <c r="G8" s="207" t="s">
        <v>146</v>
      </c>
      <c r="H8" s="207" t="s">
        <v>146</v>
      </c>
      <c r="I8" s="207" t="s">
        <v>146</v>
      </c>
      <c r="J8" s="207" t="s">
        <v>146</v>
      </c>
      <c r="K8" s="207" t="s">
        <v>146</v>
      </c>
      <c r="L8" s="207" t="s">
        <v>146</v>
      </c>
      <c r="M8" s="207" t="s">
        <v>146</v>
      </c>
      <c r="N8" s="207" t="s">
        <v>146</v>
      </c>
      <c r="O8" s="208" t="s">
        <v>146</v>
      </c>
      <c r="P8" s="207" t="s">
        <v>146</v>
      </c>
    </row>
    <row r="9" spans="1:16" s="375" customFormat="1" x14ac:dyDescent="0.2">
      <c r="A9" s="366"/>
      <c r="B9" s="367"/>
      <c r="O9" s="374"/>
    </row>
    <row r="10" spans="1:16" s="376" customFormat="1" x14ac:dyDescent="0.2">
      <c r="A10" s="368" t="s">
        <v>227</v>
      </c>
      <c r="B10" s="369" t="s">
        <v>228</v>
      </c>
      <c r="C10" s="375"/>
      <c r="E10" s="375"/>
      <c r="G10" s="375"/>
      <c r="H10" s="375"/>
      <c r="I10" s="375"/>
      <c r="J10" s="375"/>
      <c r="M10" s="375"/>
      <c r="N10" s="375"/>
      <c r="O10" s="374"/>
      <c r="P10" s="375"/>
    </row>
    <row r="11" spans="1:16" ht="29" customHeight="1" x14ac:dyDescent="0.2">
      <c r="A11" s="362" t="s">
        <v>154</v>
      </c>
      <c r="B11" s="362">
        <v>41</v>
      </c>
      <c r="C11" s="210" t="s">
        <v>112</v>
      </c>
      <c r="D11" s="400" t="s">
        <v>155</v>
      </c>
      <c r="E11" s="211" t="s">
        <v>107</v>
      </c>
      <c r="F11" s="400" t="s">
        <v>226</v>
      </c>
      <c r="G11" s="212" t="s">
        <v>41</v>
      </c>
      <c r="H11" s="213" t="s">
        <v>19</v>
      </c>
      <c r="I11" s="213" t="s">
        <v>178</v>
      </c>
      <c r="J11" s="214" t="s">
        <v>150</v>
      </c>
      <c r="K11" s="402" t="s">
        <v>151</v>
      </c>
      <c r="L11" s="402" t="s">
        <v>151</v>
      </c>
      <c r="M11" s="215" t="s">
        <v>156</v>
      </c>
      <c r="N11" s="214" t="s">
        <v>179</v>
      </c>
      <c r="O11" s="216" t="s">
        <v>157</v>
      </c>
      <c r="P11" s="216" t="s">
        <v>164</v>
      </c>
    </row>
    <row r="12" spans="1:16" ht="29" customHeight="1" x14ac:dyDescent="0.2">
      <c r="A12" s="362" t="s">
        <v>154</v>
      </c>
      <c r="B12" s="362">
        <v>42</v>
      </c>
      <c r="C12" s="210" t="s">
        <v>112</v>
      </c>
      <c r="D12" s="400" t="s">
        <v>149</v>
      </c>
      <c r="E12" s="211" t="s">
        <v>107</v>
      </c>
      <c r="F12" s="400" t="s">
        <v>158</v>
      </c>
      <c r="G12" s="212" t="s">
        <v>41</v>
      </c>
      <c r="H12" s="213" t="s">
        <v>19</v>
      </c>
      <c r="I12" s="213" t="s">
        <v>178</v>
      </c>
      <c r="J12" s="214" t="s">
        <v>150</v>
      </c>
      <c r="K12" s="400" t="s">
        <v>151</v>
      </c>
      <c r="L12" s="400" t="s">
        <v>151</v>
      </c>
      <c r="M12" s="215" t="s">
        <v>156</v>
      </c>
      <c r="N12" s="214" t="s">
        <v>179</v>
      </c>
      <c r="O12" s="216"/>
      <c r="P12" s="216" t="s">
        <v>164</v>
      </c>
    </row>
    <row r="13" spans="1:16" ht="29" customHeight="1" x14ac:dyDescent="0.2">
      <c r="A13" s="362" t="s">
        <v>154</v>
      </c>
      <c r="B13" s="362">
        <v>43</v>
      </c>
      <c r="C13" s="210" t="s">
        <v>112</v>
      </c>
      <c r="D13" s="400" t="s">
        <v>149</v>
      </c>
      <c r="E13" s="211" t="s">
        <v>107</v>
      </c>
      <c r="F13" s="400" t="s">
        <v>158</v>
      </c>
      <c r="G13" s="212" t="s">
        <v>41</v>
      </c>
      <c r="H13" s="213" t="s">
        <v>159</v>
      </c>
      <c r="I13" s="213" t="s">
        <v>178</v>
      </c>
      <c r="J13" s="214" t="s">
        <v>150</v>
      </c>
      <c r="K13" s="400" t="s">
        <v>151</v>
      </c>
      <c r="L13" s="400" t="s">
        <v>151</v>
      </c>
      <c r="M13" s="215" t="s">
        <v>156</v>
      </c>
      <c r="N13" s="214" t="s">
        <v>179</v>
      </c>
      <c r="O13" s="216"/>
      <c r="P13" s="216" t="s">
        <v>164</v>
      </c>
    </row>
    <row r="14" spans="1:16" ht="29" customHeight="1" x14ac:dyDescent="0.2">
      <c r="A14" s="362" t="s">
        <v>154</v>
      </c>
      <c r="B14" s="362">
        <v>44</v>
      </c>
      <c r="C14" s="210" t="s">
        <v>112</v>
      </c>
      <c r="D14" s="400" t="s">
        <v>149</v>
      </c>
      <c r="E14" s="211" t="s">
        <v>107</v>
      </c>
      <c r="F14" s="400" t="s">
        <v>158</v>
      </c>
      <c r="G14" s="212" t="s">
        <v>41</v>
      </c>
      <c r="H14" s="213" t="s">
        <v>160</v>
      </c>
      <c r="I14" s="213" t="s">
        <v>178</v>
      </c>
      <c r="J14" s="214" t="s">
        <v>150</v>
      </c>
      <c r="K14" s="400" t="s">
        <v>151</v>
      </c>
      <c r="L14" s="400" t="s">
        <v>151</v>
      </c>
      <c r="M14" s="215" t="s">
        <v>156</v>
      </c>
      <c r="N14" s="214" t="s">
        <v>179</v>
      </c>
      <c r="O14" s="216"/>
      <c r="P14" s="216" t="s">
        <v>164</v>
      </c>
    </row>
    <row r="15" spans="1:16" ht="29" customHeight="1" x14ac:dyDescent="0.2">
      <c r="A15" s="362" t="s">
        <v>154</v>
      </c>
      <c r="B15" s="362">
        <v>45</v>
      </c>
      <c r="C15" s="210" t="s">
        <v>112</v>
      </c>
      <c r="D15" s="400" t="s">
        <v>149</v>
      </c>
      <c r="E15" s="211" t="s">
        <v>107</v>
      </c>
      <c r="F15" s="400" t="s">
        <v>158</v>
      </c>
      <c r="G15" s="217" t="s">
        <v>2</v>
      </c>
      <c r="H15" s="213" t="s">
        <v>24</v>
      </c>
      <c r="I15" s="213" t="s">
        <v>178</v>
      </c>
      <c r="J15" s="214" t="s">
        <v>150</v>
      </c>
      <c r="K15" s="400" t="s">
        <v>151</v>
      </c>
      <c r="L15" s="400" t="s">
        <v>151</v>
      </c>
      <c r="M15" s="215" t="s">
        <v>156</v>
      </c>
      <c r="N15" s="214" t="s">
        <v>179</v>
      </c>
      <c r="O15" s="216"/>
      <c r="P15" s="216" t="s">
        <v>164</v>
      </c>
    </row>
    <row r="16" spans="1:16" ht="29" customHeight="1" x14ac:dyDescent="0.2">
      <c r="A16" s="362" t="s">
        <v>154</v>
      </c>
      <c r="B16" s="362">
        <v>46</v>
      </c>
      <c r="C16" s="210" t="s">
        <v>112</v>
      </c>
      <c r="D16" s="400" t="s">
        <v>149</v>
      </c>
      <c r="E16" s="211" t="s">
        <v>107</v>
      </c>
      <c r="F16" s="400" t="s">
        <v>158</v>
      </c>
      <c r="G16" s="217" t="s">
        <v>2</v>
      </c>
      <c r="H16" s="213" t="s">
        <v>65</v>
      </c>
      <c r="I16" s="213" t="s">
        <v>178</v>
      </c>
      <c r="J16" s="214" t="s">
        <v>150</v>
      </c>
      <c r="K16" s="400" t="s">
        <v>151</v>
      </c>
      <c r="L16" s="400" t="s">
        <v>151</v>
      </c>
      <c r="M16" s="215" t="s">
        <v>156</v>
      </c>
      <c r="N16" s="214" t="s">
        <v>179</v>
      </c>
      <c r="O16" s="216"/>
      <c r="P16" s="216" t="s">
        <v>164</v>
      </c>
    </row>
    <row r="17" spans="1:16" ht="29" customHeight="1" x14ac:dyDescent="0.2">
      <c r="A17" s="362" t="s">
        <v>154</v>
      </c>
      <c r="B17" s="362">
        <v>47</v>
      </c>
      <c r="C17" s="210" t="s">
        <v>112</v>
      </c>
      <c r="D17" s="400" t="s">
        <v>149</v>
      </c>
      <c r="E17" s="211" t="s">
        <v>107</v>
      </c>
      <c r="F17" s="400" t="s">
        <v>158</v>
      </c>
      <c r="G17" s="212" t="s">
        <v>41</v>
      </c>
      <c r="H17" s="213" t="s">
        <v>19</v>
      </c>
      <c r="I17" s="213" t="s">
        <v>178</v>
      </c>
      <c r="J17" s="214" t="s">
        <v>150</v>
      </c>
      <c r="K17" s="400" t="s">
        <v>151</v>
      </c>
      <c r="L17" s="400" t="s">
        <v>151</v>
      </c>
      <c r="M17" s="215"/>
      <c r="N17" s="214" t="s">
        <v>179</v>
      </c>
      <c r="O17" s="216"/>
      <c r="P17" s="216" t="s">
        <v>164</v>
      </c>
    </row>
    <row r="18" spans="1:16" ht="29" customHeight="1" x14ac:dyDescent="0.2">
      <c r="A18" s="362" t="s">
        <v>154</v>
      </c>
      <c r="B18" s="362">
        <v>48</v>
      </c>
      <c r="C18" s="210" t="s">
        <v>112</v>
      </c>
      <c r="D18" s="400" t="s">
        <v>149</v>
      </c>
      <c r="E18" s="211" t="s">
        <v>107</v>
      </c>
      <c r="F18" s="400" t="s">
        <v>158</v>
      </c>
      <c r="G18" s="212" t="s">
        <v>41</v>
      </c>
      <c r="H18" s="213" t="s">
        <v>19</v>
      </c>
      <c r="I18" s="213" t="s">
        <v>178</v>
      </c>
      <c r="J18" s="214" t="s">
        <v>150</v>
      </c>
      <c r="K18" s="400" t="s">
        <v>151</v>
      </c>
      <c r="L18" s="400" t="s">
        <v>151</v>
      </c>
      <c r="M18" s="215"/>
      <c r="N18" s="214" t="s">
        <v>179</v>
      </c>
      <c r="O18" s="216"/>
      <c r="P18" s="216"/>
    </row>
    <row r="19" spans="1:16" ht="29" customHeight="1" x14ac:dyDescent="0.2">
      <c r="A19" s="362" t="s">
        <v>154</v>
      </c>
      <c r="B19" s="362">
        <v>49</v>
      </c>
      <c r="C19" s="210" t="s">
        <v>112</v>
      </c>
      <c r="D19" s="400" t="s">
        <v>149</v>
      </c>
      <c r="E19" s="211" t="s">
        <v>107</v>
      </c>
      <c r="F19" s="400" t="s">
        <v>158</v>
      </c>
      <c r="G19" s="217" t="s">
        <v>2</v>
      </c>
      <c r="H19" s="213" t="s">
        <v>17</v>
      </c>
      <c r="I19" s="213" t="s">
        <v>178</v>
      </c>
      <c r="J19" s="214" t="s">
        <v>150</v>
      </c>
      <c r="K19" s="400" t="s">
        <v>151</v>
      </c>
      <c r="L19" s="400" t="s">
        <v>151</v>
      </c>
      <c r="M19" s="215"/>
      <c r="N19" s="214" t="s">
        <v>179</v>
      </c>
      <c r="O19" s="216"/>
      <c r="P19" s="216"/>
    </row>
    <row r="20" spans="1:16" ht="29" customHeight="1" x14ac:dyDescent="0.2">
      <c r="A20" s="362" t="s">
        <v>154</v>
      </c>
      <c r="B20" s="362">
        <v>50</v>
      </c>
      <c r="C20" s="210" t="s">
        <v>112</v>
      </c>
      <c r="D20" s="400" t="s">
        <v>149</v>
      </c>
      <c r="E20" s="211" t="s">
        <v>107</v>
      </c>
      <c r="F20" s="400" t="s">
        <v>158</v>
      </c>
      <c r="G20" s="217" t="s">
        <v>2</v>
      </c>
      <c r="H20" s="213" t="s">
        <v>70</v>
      </c>
      <c r="I20" s="213" t="s">
        <v>178</v>
      </c>
      <c r="J20" s="214" t="s">
        <v>150</v>
      </c>
      <c r="K20" s="401" t="s">
        <v>151</v>
      </c>
      <c r="L20" s="401" t="s">
        <v>151</v>
      </c>
      <c r="M20" s="215"/>
      <c r="N20" s="214" t="s">
        <v>179</v>
      </c>
      <c r="O20" s="216"/>
      <c r="P20" s="216"/>
    </row>
    <row r="21" spans="1:16" s="373" customFormat="1" ht="29" customHeight="1" x14ac:dyDescent="0.2">
      <c r="A21" s="361"/>
      <c r="B21" s="361"/>
      <c r="C21" s="377"/>
      <c r="I21" s="374"/>
      <c r="M21" s="378"/>
      <c r="O21" s="374"/>
    </row>
    <row r="22" spans="1:16" ht="29" customHeight="1" x14ac:dyDescent="0.2">
      <c r="A22" s="370" t="s">
        <v>161</v>
      </c>
      <c r="B22" s="370">
        <v>51</v>
      </c>
      <c r="C22" s="213" t="s">
        <v>0</v>
      </c>
      <c r="D22" s="400" t="s">
        <v>147</v>
      </c>
      <c r="E22" s="215" t="s">
        <v>162</v>
      </c>
      <c r="F22" s="400" t="s">
        <v>179</v>
      </c>
      <c r="G22" s="413" t="s">
        <v>164</v>
      </c>
      <c r="H22" s="414"/>
      <c r="I22" s="400" t="s">
        <v>165</v>
      </c>
      <c r="J22" s="218" t="s">
        <v>166</v>
      </c>
      <c r="K22" s="213" t="s">
        <v>167</v>
      </c>
      <c r="L22" s="415" t="s">
        <v>152</v>
      </c>
      <c r="M22" s="219" t="s">
        <v>168</v>
      </c>
      <c r="N22" s="400" t="s">
        <v>225</v>
      </c>
      <c r="O22" s="400" t="s">
        <v>225</v>
      </c>
      <c r="P22" s="400" t="s">
        <v>148</v>
      </c>
    </row>
    <row r="23" spans="1:16" ht="29" customHeight="1" x14ac:dyDescent="0.2">
      <c r="A23" s="370" t="s">
        <v>161</v>
      </c>
      <c r="B23" s="370">
        <v>52</v>
      </c>
      <c r="C23" s="213" t="s">
        <v>0</v>
      </c>
      <c r="D23" s="400" t="s">
        <v>147</v>
      </c>
      <c r="E23" s="215" t="s">
        <v>162</v>
      </c>
      <c r="F23" s="400" t="s">
        <v>163</v>
      </c>
      <c r="G23" s="413" t="s">
        <v>164</v>
      </c>
      <c r="H23" s="414"/>
      <c r="I23" s="400"/>
      <c r="J23" s="218" t="s">
        <v>166</v>
      </c>
      <c r="K23" s="213" t="s">
        <v>167</v>
      </c>
      <c r="L23" s="415"/>
      <c r="M23" s="220" t="s">
        <v>168</v>
      </c>
      <c r="N23" s="400"/>
      <c r="O23" s="400"/>
      <c r="P23" s="400"/>
    </row>
    <row r="24" spans="1:16" ht="29" customHeight="1" x14ac:dyDescent="0.2">
      <c r="A24" s="370" t="s">
        <v>161</v>
      </c>
      <c r="B24" s="370">
        <v>53</v>
      </c>
      <c r="C24" s="213" t="s">
        <v>0</v>
      </c>
      <c r="D24" s="400" t="s">
        <v>147</v>
      </c>
      <c r="E24" s="215" t="s">
        <v>162</v>
      </c>
      <c r="F24" s="400" t="s">
        <v>163</v>
      </c>
      <c r="G24" s="413" t="s">
        <v>164</v>
      </c>
      <c r="H24" s="414"/>
      <c r="I24" s="400"/>
      <c r="J24" s="218" t="s">
        <v>166</v>
      </c>
      <c r="K24" s="213" t="s">
        <v>167</v>
      </c>
      <c r="L24" s="415"/>
      <c r="M24" s="220" t="s">
        <v>168</v>
      </c>
      <c r="N24" s="400"/>
      <c r="O24" s="400"/>
      <c r="P24" s="400"/>
    </row>
    <row r="25" spans="1:16" ht="29" customHeight="1" x14ac:dyDescent="0.2">
      <c r="A25" s="370" t="s">
        <v>161</v>
      </c>
      <c r="B25" s="370">
        <v>54</v>
      </c>
      <c r="C25" s="213" t="s">
        <v>0</v>
      </c>
      <c r="D25" s="400" t="s">
        <v>147</v>
      </c>
      <c r="E25" s="215" t="s">
        <v>162</v>
      </c>
      <c r="F25" s="400" t="s">
        <v>163</v>
      </c>
      <c r="G25" s="413" t="s">
        <v>164</v>
      </c>
      <c r="H25" s="414"/>
      <c r="I25" s="400"/>
      <c r="J25" s="218" t="s">
        <v>166</v>
      </c>
      <c r="K25" s="217" t="s">
        <v>169</v>
      </c>
      <c r="L25" s="415"/>
      <c r="M25" s="220" t="s">
        <v>168</v>
      </c>
      <c r="N25" s="400"/>
      <c r="O25" s="400"/>
      <c r="P25" s="400"/>
    </row>
    <row r="26" spans="1:16" ht="29" customHeight="1" x14ac:dyDescent="0.2">
      <c r="A26" s="370" t="s">
        <v>161</v>
      </c>
      <c r="B26" s="370">
        <v>55</v>
      </c>
      <c r="C26" s="213" t="s">
        <v>0</v>
      </c>
      <c r="D26" s="400" t="s">
        <v>147</v>
      </c>
      <c r="E26" s="215" t="s">
        <v>170</v>
      </c>
      <c r="F26" s="400" t="s">
        <v>163</v>
      </c>
      <c r="G26" s="413" t="s">
        <v>164</v>
      </c>
      <c r="H26" s="414"/>
      <c r="I26" s="400"/>
      <c r="J26" s="218" t="s">
        <v>166</v>
      </c>
      <c r="K26" s="217" t="s">
        <v>169</v>
      </c>
      <c r="L26" s="415"/>
      <c r="M26" s="220" t="s">
        <v>168</v>
      </c>
      <c r="N26" s="400"/>
      <c r="O26" s="400"/>
      <c r="P26" s="400"/>
    </row>
    <row r="27" spans="1:16" ht="29" customHeight="1" x14ac:dyDescent="0.2">
      <c r="A27" s="370" t="s">
        <v>161</v>
      </c>
      <c r="B27" s="370">
        <v>56</v>
      </c>
      <c r="C27" s="213" t="s">
        <v>0</v>
      </c>
      <c r="D27" s="400" t="s">
        <v>147</v>
      </c>
      <c r="E27" s="215" t="s">
        <v>170</v>
      </c>
      <c r="F27" s="400" t="s">
        <v>163</v>
      </c>
      <c r="G27" s="413" t="s">
        <v>164</v>
      </c>
      <c r="H27" s="414"/>
      <c r="I27" s="400"/>
      <c r="J27" s="218" t="s">
        <v>166</v>
      </c>
      <c r="K27" s="217" t="s">
        <v>169</v>
      </c>
      <c r="L27" s="415"/>
      <c r="M27" s="220" t="s">
        <v>168</v>
      </c>
      <c r="N27" s="400"/>
      <c r="O27" s="400"/>
      <c r="P27" s="400"/>
    </row>
    <row r="28" spans="1:16" ht="29" customHeight="1" x14ac:dyDescent="0.2">
      <c r="A28" s="370" t="s">
        <v>161</v>
      </c>
      <c r="B28" s="370">
        <v>57</v>
      </c>
      <c r="C28" s="213" t="s">
        <v>0</v>
      </c>
      <c r="D28" s="400" t="s">
        <v>147</v>
      </c>
      <c r="E28" s="215"/>
      <c r="F28" s="400" t="s">
        <v>163</v>
      </c>
      <c r="G28" s="413" t="s">
        <v>164</v>
      </c>
      <c r="H28" s="414"/>
      <c r="I28" s="400"/>
      <c r="J28" s="218" t="s">
        <v>166</v>
      </c>
      <c r="K28" s="217" t="s">
        <v>169</v>
      </c>
      <c r="L28" s="415"/>
      <c r="M28" s="220" t="s">
        <v>168</v>
      </c>
      <c r="N28" s="400"/>
      <c r="O28" s="400"/>
      <c r="P28" s="400"/>
    </row>
    <row r="29" spans="1:16" ht="29" customHeight="1" x14ac:dyDescent="0.2">
      <c r="A29" s="370" t="s">
        <v>161</v>
      </c>
      <c r="B29" s="370">
        <v>58</v>
      </c>
      <c r="C29" s="213" t="s">
        <v>0</v>
      </c>
      <c r="D29" s="400" t="s">
        <v>147</v>
      </c>
      <c r="E29" s="215"/>
      <c r="F29" s="400" t="s">
        <v>163</v>
      </c>
      <c r="G29" s="413" t="s">
        <v>164</v>
      </c>
      <c r="H29" s="414"/>
      <c r="I29" s="400"/>
      <c r="J29" s="221" t="s">
        <v>171</v>
      </c>
      <c r="K29" s="217" t="s">
        <v>169</v>
      </c>
      <c r="L29" s="415"/>
      <c r="M29" s="220" t="s">
        <v>168</v>
      </c>
      <c r="N29" s="400"/>
      <c r="O29" s="400"/>
      <c r="P29" s="400"/>
    </row>
    <row r="30" spans="1:16" ht="29" customHeight="1" x14ac:dyDescent="0.2">
      <c r="A30" s="370" t="s">
        <v>161</v>
      </c>
      <c r="B30" s="370">
        <v>59</v>
      </c>
      <c r="C30" s="213" t="s">
        <v>0</v>
      </c>
      <c r="D30" s="400" t="s">
        <v>147</v>
      </c>
      <c r="E30" s="215"/>
      <c r="F30" s="400" t="s">
        <v>163</v>
      </c>
      <c r="G30" s="413" t="s">
        <v>164</v>
      </c>
      <c r="H30" s="414"/>
      <c r="I30" s="400"/>
      <c r="J30" s="221" t="s">
        <v>171</v>
      </c>
      <c r="K30" s="217" t="s">
        <v>169</v>
      </c>
      <c r="L30" s="415"/>
      <c r="M30" s="220" t="s">
        <v>168</v>
      </c>
      <c r="N30" s="400"/>
      <c r="O30" s="400"/>
      <c r="P30" s="400"/>
    </row>
    <row r="31" spans="1:16" ht="29" customHeight="1" x14ac:dyDescent="0.2">
      <c r="A31" s="370" t="s">
        <v>161</v>
      </c>
      <c r="B31" s="370">
        <v>60</v>
      </c>
      <c r="C31" s="213" t="s">
        <v>0</v>
      </c>
      <c r="D31" s="400" t="s">
        <v>147</v>
      </c>
      <c r="E31" s="215"/>
      <c r="F31" s="400" t="s">
        <v>163</v>
      </c>
      <c r="G31" s="413" t="s">
        <v>164</v>
      </c>
      <c r="H31" s="414"/>
      <c r="I31" s="400"/>
      <c r="J31" s="221" t="s">
        <v>171</v>
      </c>
      <c r="K31" s="217" t="s">
        <v>169</v>
      </c>
      <c r="L31" s="415"/>
      <c r="M31" s="220" t="s">
        <v>168</v>
      </c>
      <c r="N31" s="401"/>
      <c r="O31" s="401"/>
      <c r="P31" s="401"/>
    </row>
  </sheetData>
  <mergeCells count="25">
    <mergeCell ref="A1:I1"/>
    <mergeCell ref="A4:B4"/>
    <mergeCell ref="N22:N31"/>
    <mergeCell ref="O22:O31"/>
    <mergeCell ref="G23:H23"/>
    <mergeCell ref="G24:H24"/>
    <mergeCell ref="G25:H25"/>
    <mergeCell ref="G26:H26"/>
    <mergeCell ref="D11:D20"/>
    <mergeCell ref="F11:F20"/>
    <mergeCell ref="P22:P31"/>
    <mergeCell ref="K11:K20"/>
    <mergeCell ref="A3:D3"/>
    <mergeCell ref="E3:H5"/>
    <mergeCell ref="G27:H27"/>
    <mergeCell ref="G28:H28"/>
    <mergeCell ref="G29:H29"/>
    <mergeCell ref="G30:H30"/>
    <mergeCell ref="G31:H31"/>
    <mergeCell ref="L11:L20"/>
    <mergeCell ref="D22:D31"/>
    <mergeCell ref="F22:F31"/>
    <mergeCell ref="G22:H22"/>
    <mergeCell ref="I22:I31"/>
    <mergeCell ref="L22:L31"/>
  </mergeCells>
  <printOptions horizontalCentered="1" gridLines="1"/>
  <pageMargins left="0.75" right="0.75" top="1" bottom="1" header="0.3" footer="0.3"/>
  <pageSetup scale="54" orientation="landscape" horizontalDpi="4294967292" verticalDpi="429496729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216FF-9464-2C49-BCBD-ED49319ABC56}">
  <sheetPr codeName="Sheet13">
    <pageSetUpPr fitToPage="1"/>
  </sheetPr>
  <dimension ref="A1:O25"/>
  <sheetViews>
    <sheetView zoomScale="110" zoomScaleNormal="110" workbookViewId="0">
      <pane xSplit="2" ySplit="1" topLeftCell="C2" activePane="bottomRight" state="frozen"/>
      <selection pane="topRight" activeCell="C1" sqref="C1"/>
      <selection pane="bottomLeft" activeCell="A5" sqref="A5"/>
      <selection pane="bottomRight" activeCell="C4" sqref="C4"/>
    </sheetView>
  </sheetViews>
  <sheetFormatPr baseColWidth="10" defaultColWidth="11.5" defaultRowHeight="16" x14ac:dyDescent="0.2"/>
  <cols>
    <col min="1" max="1" width="13.33203125" style="183" customWidth="1"/>
    <col min="2" max="2" width="12.6640625" style="183" customWidth="1"/>
    <col min="3" max="3" width="32.1640625" style="179" customWidth="1"/>
    <col min="4" max="14" width="18.33203125" style="179" customWidth="1"/>
    <col min="15" max="15" width="18.33203125" style="180" customWidth="1"/>
    <col min="16" max="16" width="18.33203125" style="179" customWidth="1"/>
    <col min="17" max="17" width="16.6640625" style="179" customWidth="1"/>
    <col min="18" max="16384" width="11.5" style="179"/>
  </cols>
  <sheetData>
    <row r="1" spans="1:9" ht="17" thickBot="1" x14ac:dyDescent="0.25">
      <c r="A1" s="428" t="s">
        <v>253</v>
      </c>
      <c r="B1" s="428"/>
      <c r="C1" s="428"/>
      <c r="D1" s="428"/>
      <c r="E1" s="428"/>
      <c r="F1" s="428"/>
      <c r="G1" s="428"/>
      <c r="H1" s="428"/>
      <c r="I1" s="428"/>
    </row>
    <row r="2" spans="1:9" x14ac:dyDescent="0.2">
      <c r="A2" s="181"/>
      <c r="B2" s="181"/>
      <c r="C2" s="181"/>
      <c r="D2" s="181"/>
      <c r="E2" s="181"/>
      <c r="F2" s="181"/>
      <c r="G2" s="181"/>
      <c r="H2" s="181"/>
      <c r="I2" s="181"/>
    </row>
    <row r="3" spans="1:9" ht="16" customHeight="1" x14ac:dyDescent="0.2">
      <c r="A3" s="182" t="s">
        <v>230</v>
      </c>
      <c r="E3" s="418" t="s">
        <v>252</v>
      </c>
      <c r="F3" s="419"/>
      <c r="G3" s="420"/>
    </row>
    <row r="4" spans="1:9" ht="16" customHeight="1" x14ac:dyDescent="0.2">
      <c r="A4" s="427" t="s">
        <v>251</v>
      </c>
      <c r="B4" s="427"/>
      <c r="E4" s="421"/>
      <c r="F4" s="422"/>
      <c r="G4" s="423"/>
    </row>
    <row r="5" spans="1:9" ht="17" thickBot="1" x14ac:dyDescent="0.25">
      <c r="E5" s="421"/>
      <c r="F5" s="422"/>
      <c r="G5" s="423"/>
    </row>
    <row r="6" spans="1:9" ht="17" thickBot="1" x14ac:dyDescent="0.25">
      <c r="A6" s="222" t="s">
        <v>231</v>
      </c>
      <c r="B6" s="223" t="s">
        <v>220</v>
      </c>
      <c r="C6" s="223" t="s">
        <v>174</v>
      </c>
      <c r="D6" s="223" t="s">
        <v>87</v>
      </c>
      <c r="E6" s="424"/>
      <c r="F6" s="425"/>
      <c r="G6" s="426"/>
    </row>
    <row r="7" spans="1:9" ht="34" customHeight="1" x14ac:dyDescent="0.2">
      <c r="A7" s="184">
        <v>2012</v>
      </c>
      <c r="B7" s="185" t="s">
        <v>154</v>
      </c>
      <c r="C7" s="186" t="s">
        <v>1</v>
      </c>
      <c r="D7" s="187"/>
      <c r="E7" s="188"/>
      <c r="F7" s="188"/>
    </row>
    <row r="8" spans="1:9" ht="34" customHeight="1" x14ac:dyDescent="0.2">
      <c r="A8" s="184">
        <v>2013</v>
      </c>
      <c r="B8" s="185" t="s">
        <v>154</v>
      </c>
      <c r="C8" s="189" t="s">
        <v>112</v>
      </c>
      <c r="D8" s="187"/>
      <c r="E8" s="188"/>
      <c r="F8" s="188"/>
    </row>
    <row r="9" spans="1:9" ht="34" customHeight="1" x14ac:dyDescent="0.2">
      <c r="A9" s="184">
        <v>2014</v>
      </c>
      <c r="B9" s="185" t="s">
        <v>154</v>
      </c>
      <c r="C9" s="190" t="s">
        <v>232</v>
      </c>
      <c r="D9" s="187"/>
      <c r="E9" s="188"/>
      <c r="F9" s="188"/>
    </row>
    <row r="10" spans="1:9" ht="34" customHeight="1" x14ac:dyDescent="0.2">
      <c r="A10" s="184">
        <v>2015</v>
      </c>
      <c r="B10" s="185" t="s">
        <v>154</v>
      </c>
      <c r="C10" s="189" t="s">
        <v>112</v>
      </c>
      <c r="D10" s="187"/>
      <c r="E10" s="188"/>
      <c r="F10" s="188"/>
    </row>
    <row r="11" spans="1:9" ht="34" customHeight="1" x14ac:dyDescent="0.2">
      <c r="A11" s="184">
        <v>2016</v>
      </c>
      <c r="B11" s="185" t="s">
        <v>154</v>
      </c>
      <c r="C11" s="191" t="s">
        <v>107</v>
      </c>
      <c r="D11" s="187"/>
      <c r="E11" s="188"/>
      <c r="F11" s="188"/>
    </row>
    <row r="12" spans="1:9" ht="34" customHeight="1" x14ac:dyDescent="0.2">
      <c r="A12" s="184">
        <v>2017</v>
      </c>
      <c r="B12" s="185" t="s">
        <v>154</v>
      </c>
      <c r="C12" s="192" t="s">
        <v>0</v>
      </c>
      <c r="D12" s="187" t="s">
        <v>233</v>
      </c>
      <c r="E12" s="188"/>
      <c r="F12" s="188"/>
    </row>
    <row r="13" spans="1:9" ht="34" customHeight="1" x14ac:dyDescent="0.2">
      <c r="A13" s="184">
        <v>2017</v>
      </c>
      <c r="B13" s="185" t="s">
        <v>154</v>
      </c>
      <c r="C13" s="193" t="s">
        <v>234</v>
      </c>
      <c r="D13" s="187"/>
      <c r="E13" s="188"/>
      <c r="F13" s="188"/>
    </row>
    <row r="14" spans="1:9" ht="34" customHeight="1" x14ac:dyDescent="0.2">
      <c r="A14" s="184">
        <v>2018</v>
      </c>
      <c r="B14" s="185" t="s">
        <v>154</v>
      </c>
      <c r="C14" s="194" t="s">
        <v>153</v>
      </c>
      <c r="D14" s="187"/>
    </row>
    <row r="15" spans="1:9" ht="34" customHeight="1" x14ac:dyDescent="0.2">
      <c r="A15" s="184">
        <v>2019</v>
      </c>
      <c r="B15" s="185" t="s">
        <v>154</v>
      </c>
      <c r="C15" s="195" t="s">
        <v>1</v>
      </c>
      <c r="D15" s="187"/>
    </row>
    <row r="16" spans="1:9" ht="34" customHeight="1" thickBot="1" x14ac:dyDescent="0.25">
      <c r="A16" s="196">
        <v>2020</v>
      </c>
      <c r="B16" s="197" t="s">
        <v>154</v>
      </c>
      <c r="C16" s="198" t="s">
        <v>164</v>
      </c>
      <c r="D16" s="199"/>
    </row>
    <row r="17" spans="1:4" ht="34" customHeight="1" x14ac:dyDescent="0.2">
      <c r="A17" s="200">
        <v>2012</v>
      </c>
      <c r="B17" s="201" t="s">
        <v>161</v>
      </c>
      <c r="C17" s="202" t="s">
        <v>235</v>
      </c>
      <c r="D17" s="203"/>
    </row>
    <row r="18" spans="1:4" ht="34" customHeight="1" x14ac:dyDescent="0.2">
      <c r="A18" s="184">
        <v>2013</v>
      </c>
      <c r="B18" s="185" t="s">
        <v>161</v>
      </c>
      <c r="C18" s="204" t="s">
        <v>236</v>
      </c>
      <c r="D18" s="187"/>
    </row>
    <row r="19" spans="1:4" ht="34" customHeight="1" x14ac:dyDescent="0.2">
      <c r="A19" s="184">
        <v>2014</v>
      </c>
      <c r="B19" s="185" t="s">
        <v>161</v>
      </c>
      <c r="C19" s="191" t="s">
        <v>107</v>
      </c>
      <c r="D19" s="187"/>
    </row>
    <row r="20" spans="1:4" ht="34" customHeight="1" x14ac:dyDescent="0.2">
      <c r="A20" s="184">
        <v>2015</v>
      </c>
      <c r="B20" s="185" t="s">
        <v>161</v>
      </c>
      <c r="C20" s="192" t="s">
        <v>237</v>
      </c>
      <c r="D20" s="187"/>
    </row>
    <row r="21" spans="1:4" ht="34" customHeight="1" x14ac:dyDescent="0.2">
      <c r="A21" s="184">
        <v>2016</v>
      </c>
      <c r="B21" s="185" t="s">
        <v>161</v>
      </c>
      <c r="C21" s="195" t="s">
        <v>1</v>
      </c>
      <c r="D21" s="187"/>
    </row>
    <row r="22" spans="1:4" ht="34" customHeight="1" x14ac:dyDescent="0.2">
      <c r="A22" s="184">
        <v>2017</v>
      </c>
      <c r="B22" s="185" t="s">
        <v>161</v>
      </c>
      <c r="C22" s="205" t="s">
        <v>164</v>
      </c>
      <c r="D22" s="187"/>
    </row>
    <row r="23" spans="1:4" ht="34" customHeight="1" x14ac:dyDescent="0.2">
      <c r="A23" s="184">
        <v>2018</v>
      </c>
      <c r="B23" s="185" t="s">
        <v>161</v>
      </c>
      <c r="C23" s="204" t="s">
        <v>238</v>
      </c>
      <c r="D23" s="187"/>
    </row>
    <row r="24" spans="1:4" ht="34" customHeight="1" x14ac:dyDescent="0.2">
      <c r="A24" s="184">
        <v>2018</v>
      </c>
      <c r="B24" s="185" t="s">
        <v>161</v>
      </c>
      <c r="C24" s="192" t="s">
        <v>239</v>
      </c>
      <c r="D24" s="187" t="s">
        <v>233</v>
      </c>
    </row>
    <row r="25" spans="1:4" ht="34" customHeight="1" thickBot="1" x14ac:dyDescent="0.25">
      <c r="A25" s="196">
        <v>2019</v>
      </c>
      <c r="B25" s="197" t="s">
        <v>161</v>
      </c>
      <c r="C25" s="206" t="s">
        <v>153</v>
      </c>
      <c r="D25" s="199"/>
    </row>
  </sheetData>
  <autoFilter ref="A6:D25" xr:uid="{B4AED0B5-2A72-7B4B-BD43-E713451F27DA}"/>
  <mergeCells count="3">
    <mergeCell ref="E3:G6"/>
    <mergeCell ref="A4:B4"/>
    <mergeCell ref="A1:I1"/>
  </mergeCells>
  <printOptions horizontalCentered="1" gridLines="1"/>
  <pageMargins left="0.75" right="0.75" top="1" bottom="1" header="0.3" footer="0.3"/>
  <pageSetup scale="16" fitToHeight="4" orientation="portrait" horizontalDpi="4294967292" verticalDpi="429496729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D4DD4-9CD2-C94C-8EED-F541DE6CF0C9}">
  <sheetPr codeName="Sheet6">
    <pageSetUpPr fitToPage="1"/>
  </sheetPr>
  <dimension ref="A1:M1000"/>
  <sheetViews>
    <sheetView view="pageLayout" zoomScaleNormal="100" workbookViewId="0">
      <selection activeCell="J18" sqref="J18"/>
    </sheetView>
  </sheetViews>
  <sheetFormatPr baseColWidth="10" defaultColWidth="13.1640625" defaultRowHeight="16" x14ac:dyDescent="0.2"/>
  <cols>
    <col min="1" max="1" width="2.83203125" style="225" customWidth="1"/>
    <col min="2" max="2" width="5" style="225" customWidth="1"/>
    <col min="3" max="3" width="6.1640625" style="225" customWidth="1"/>
    <col min="4" max="4" width="15.5" style="225" customWidth="1"/>
    <col min="5" max="5" width="32.6640625" style="225" customWidth="1"/>
    <col min="6" max="6" width="12.33203125" style="225" customWidth="1"/>
    <col min="7" max="7" width="8" style="225" customWidth="1"/>
    <col min="8" max="8" width="7" style="225" customWidth="1"/>
    <col min="9" max="9" width="9.1640625" style="225" customWidth="1"/>
    <col min="10" max="10" width="17.83203125" style="225" customWidth="1"/>
    <col min="11" max="11" width="11.5" style="225" customWidth="1"/>
    <col min="12" max="12" width="8.83203125" style="225" customWidth="1"/>
    <col min="13" max="13" width="5" style="225" customWidth="1"/>
    <col min="14" max="26" width="12.83203125" style="225" customWidth="1"/>
    <col min="27" max="16384" width="13.1640625" style="225"/>
  </cols>
  <sheetData>
    <row r="1" spans="1:13" ht="15.75" customHeight="1" x14ac:dyDescent="0.2">
      <c r="A1" s="224" t="s">
        <v>191</v>
      </c>
      <c r="C1" s="226"/>
      <c r="D1" s="227"/>
      <c r="E1" s="227"/>
      <c r="F1" s="429"/>
      <c r="G1" s="430"/>
      <c r="H1" s="430"/>
      <c r="I1" s="430"/>
      <c r="J1" s="227"/>
      <c r="K1" s="227"/>
    </row>
    <row r="2" spans="1:13" ht="15.75" customHeight="1" x14ac:dyDescent="0.2">
      <c r="D2" s="228"/>
      <c r="E2" s="228"/>
      <c r="F2" s="228"/>
      <c r="J2" s="228"/>
      <c r="K2" s="228"/>
    </row>
    <row r="3" spans="1:13" ht="15.75" customHeight="1" thickBot="1" x14ac:dyDescent="0.25">
      <c r="A3" s="229"/>
      <c r="B3" s="225" t="s">
        <v>192</v>
      </c>
      <c r="C3" s="225" t="s">
        <v>193</v>
      </c>
      <c r="D3" s="225" t="s">
        <v>194</v>
      </c>
      <c r="E3" s="225" t="s">
        <v>195</v>
      </c>
      <c r="F3" s="228" t="s">
        <v>196</v>
      </c>
      <c r="G3" s="225" t="s">
        <v>197</v>
      </c>
      <c r="H3" s="225" t="s">
        <v>198</v>
      </c>
      <c r="I3" s="225" t="s">
        <v>199</v>
      </c>
      <c r="J3" s="225" t="s">
        <v>249</v>
      </c>
      <c r="K3" s="228" t="s">
        <v>398</v>
      </c>
      <c r="L3" s="225" t="s">
        <v>399</v>
      </c>
    </row>
    <row r="4" spans="1:13" ht="15.75" customHeight="1" x14ac:dyDescent="0.2">
      <c r="A4" s="229"/>
      <c r="B4" s="431" t="s">
        <v>184</v>
      </c>
      <c r="C4" s="230">
        <v>1</v>
      </c>
      <c r="D4" s="231" t="s">
        <v>73</v>
      </c>
      <c r="E4" s="231" t="s">
        <v>97</v>
      </c>
      <c r="F4" s="232">
        <v>44052</v>
      </c>
      <c r="G4" s="232" t="s">
        <v>96</v>
      </c>
      <c r="H4" s="233">
        <v>2</v>
      </c>
      <c r="I4" s="233" t="s">
        <v>200</v>
      </c>
      <c r="J4" s="233" t="s">
        <v>201</v>
      </c>
      <c r="K4" s="233" t="s">
        <v>202</v>
      </c>
      <c r="L4" s="234">
        <v>0</v>
      </c>
    </row>
    <row r="5" spans="1:13" ht="15.75" customHeight="1" x14ac:dyDescent="0.2">
      <c r="A5" s="229"/>
      <c r="B5" s="432"/>
      <c r="C5" s="235">
        <v>2</v>
      </c>
      <c r="D5" s="236" t="s">
        <v>73</v>
      </c>
      <c r="E5" s="236" t="s">
        <v>97</v>
      </c>
      <c r="F5" s="237">
        <v>44052</v>
      </c>
      <c r="G5" s="237" t="s">
        <v>96</v>
      </c>
      <c r="H5" s="238">
        <v>2</v>
      </c>
      <c r="I5" s="238" t="s">
        <v>200</v>
      </c>
      <c r="J5" s="238" t="s">
        <v>201</v>
      </c>
      <c r="K5" s="238" t="s">
        <v>202</v>
      </c>
      <c r="L5" s="239">
        <v>0</v>
      </c>
    </row>
    <row r="6" spans="1:13" ht="15.75" customHeight="1" x14ac:dyDescent="0.2">
      <c r="A6" s="229"/>
      <c r="B6" s="432"/>
      <c r="C6" s="235">
        <v>3</v>
      </c>
      <c r="D6" s="236" t="s">
        <v>73</v>
      </c>
      <c r="E6" s="236" t="s">
        <v>248</v>
      </c>
      <c r="F6" s="237">
        <v>44052</v>
      </c>
      <c r="G6" s="237" t="s">
        <v>96</v>
      </c>
      <c r="H6" s="238">
        <v>2</v>
      </c>
      <c r="I6" s="238" t="s">
        <v>200</v>
      </c>
      <c r="J6" s="238" t="s">
        <v>201</v>
      </c>
      <c r="K6" s="238" t="s">
        <v>202</v>
      </c>
      <c r="L6" s="239">
        <v>0</v>
      </c>
    </row>
    <row r="7" spans="1:13" ht="15.75" customHeight="1" x14ac:dyDescent="0.2">
      <c r="A7" s="229"/>
      <c r="B7" s="432"/>
      <c r="C7" s="235">
        <v>4</v>
      </c>
      <c r="D7" s="236" t="s">
        <v>73</v>
      </c>
      <c r="E7" s="236" t="s">
        <v>203</v>
      </c>
      <c r="F7" s="237">
        <v>44045</v>
      </c>
      <c r="G7" s="237" t="s">
        <v>96</v>
      </c>
      <c r="H7" s="238">
        <v>2</v>
      </c>
      <c r="I7" s="238" t="s">
        <v>200</v>
      </c>
      <c r="J7" s="238" t="s">
        <v>201</v>
      </c>
      <c r="K7" s="238" t="s">
        <v>202</v>
      </c>
      <c r="L7" s="239">
        <v>0</v>
      </c>
    </row>
    <row r="8" spans="1:13" ht="15.75" customHeight="1" x14ac:dyDescent="0.2">
      <c r="A8" s="229"/>
      <c r="B8" s="432"/>
      <c r="C8" s="235">
        <v>5</v>
      </c>
      <c r="D8" s="236" t="s">
        <v>73</v>
      </c>
      <c r="E8" s="236" t="s">
        <v>203</v>
      </c>
      <c r="F8" s="237">
        <v>44045</v>
      </c>
      <c r="G8" s="237" t="s">
        <v>96</v>
      </c>
      <c r="H8" s="238">
        <v>2</v>
      </c>
      <c r="I8" s="238" t="s">
        <v>200</v>
      </c>
      <c r="J8" s="238" t="s">
        <v>201</v>
      </c>
      <c r="K8" s="238" t="s">
        <v>202</v>
      </c>
      <c r="L8" s="239">
        <v>0</v>
      </c>
    </row>
    <row r="9" spans="1:13" ht="15.75" customHeight="1" x14ac:dyDescent="0.2">
      <c r="A9" s="229"/>
      <c r="B9" s="432"/>
      <c r="C9" s="235">
        <v>6</v>
      </c>
      <c r="D9" s="236" t="s">
        <v>14</v>
      </c>
      <c r="E9" s="236" t="s">
        <v>105</v>
      </c>
      <c r="F9" s="237">
        <v>44051</v>
      </c>
      <c r="G9" s="237" t="s">
        <v>96</v>
      </c>
      <c r="H9" s="238">
        <v>2</v>
      </c>
      <c r="I9" s="238" t="s">
        <v>204</v>
      </c>
      <c r="J9" s="238" t="s">
        <v>205</v>
      </c>
      <c r="K9" s="238" t="s">
        <v>206</v>
      </c>
      <c r="L9" s="239">
        <v>87</v>
      </c>
    </row>
    <row r="10" spans="1:13" ht="15.75" customHeight="1" x14ac:dyDescent="0.2">
      <c r="A10" s="229"/>
      <c r="B10" s="432"/>
      <c r="C10" s="235">
        <v>7</v>
      </c>
      <c r="D10" s="236" t="s">
        <v>14</v>
      </c>
      <c r="E10" s="236" t="s">
        <v>106</v>
      </c>
      <c r="F10" s="237">
        <v>44058</v>
      </c>
      <c r="G10" s="237" t="s">
        <v>96</v>
      </c>
      <c r="H10" s="238">
        <v>2</v>
      </c>
      <c r="I10" s="238" t="s">
        <v>204</v>
      </c>
      <c r="J10" s="238" t="s">
        <v>205</v>
      </c>
      <c r="K10" s="238" t="s">
        <v>206</v>
      </c>
      <c r="L10" s="239">
        <v>87</v>
      </c>
    </row>
    <row r="11" spans="1:13" ht="15.75" customHeight="1" x14ac:dyDescent="0.2">
      <c r="A11" s="229"/>
      <c r="B11" s="432"/>
      <c r="C11" s="235">
        <v>8</v>
      </c>
      <c r="D11" s="236" t="s">
        <v>25</v>
      </c>
      <c r="E11" s="236" t="s">
        <v>103</v>
      </c>
      <c r="F11" s="237">
        <v>44049</v>
      </c>
      <c r="G11" s="237" t="s">
        <v>96</v>
      </c>
      <c r="H11" s="238">
        <v>2</v>
      </c>
      <c r="I11" s="238" t="s">
        <v>207</v>
      </c>
      <c r="J11" s="238" t="s">
        <v>208</v>
      </c>
      <c r="K11" s="240" t="s">
        <v>209</v>
      </c>
      <c r="L11" s="239">
        <v>87</v>
      </c>
    </row>
    <row r="12" spans="1:13" ht="15.75" customHeight="1" x14ac:dyDescent="0.2">
      <c r="A12" s="229"/>
      <c r="B12" s="432"/>
      <c r="C12" s="235">
        <v>9</v>
      </c>
      <c r="D12" s="236" t="s">
        <v>25</v>
      </c>
      <c r="E12" s="241" t="s">
        <v>104</v>
      </c>
      <c r="F12" s="237">
        <v>44063</v>
      </c>
      <c r="G12" s="237" t="s">
        <v>96</v>
      </c>
      <c r="H12" s="238">
        <v>2</v>
      </c>
      <c r="I12" s="238" t="s">
        <v>207</v>
      </c>
      <c r="J12" s="238" t="s">
        <v>208</v>
      </c>
      <c r="K12" s="240" t="s">
        <v>209</v>
      </c>
      <c r="L12" s="239">
        <v>87</v>
      </c>
    </row>
    <row r="13" spans="1:13" ht="16.5" customHeight="1" thickBot="1" x14ac:dyDescent="0.25">
      <c r="A13" s="229"/>
      <c r="B13" s="433"/>
      <c r="C13" s="242">
        <v>10</v>
      </c>
      <c r="D13" s="243" t="s">
        <v>176</v>
      </c>
      <c r="E13" s="243" t="s">
        <v>210</v>
      </c>
      <c r="F13" s="244">
        <v>44067</v>
      </c>
      <c r="G13" s="244" t="s">
        <v>96</v>
      </c>
      <c r="H13" s="245">
        <v>2</v>
      </c>
      <c r="I13" s="245" t="s">
        <v>211</v>
      </c>
      <c r="J13" s="245" t="s">
        <v>212</v>
      </c>
      <c r="K13" s="245" t="s">
        <v>213</v>
      </c>
      <c r="L13" s="246" t="s">
        <v>214</v>
      </c>
    </row>
    <row r="14" spans="1:13" ht="15.75" customHeight="1" x14ac:dyDescent="0.2">
      <c r="A14" s="229"/>
      <c r="B14" s="247"/>
      <c r="C14" s="247"/>
      <c r="D14" s="228"/>
      <c r="E14" s="248"/>
      <c r="F14" s="228"/>
      <c r="J14" s="228"/>
      <c r="K14" s="249"/>
      <c r="L14" s="250"/>
      <c r="M14" s="251"/>
    </row>
    <row r="15" spans="1:13" ht="15.75" customHeight="1" x14ac:dyDescent="0.2">
      <c r="D15" s="228"/>
      <c r="E15" s="228"/>
      <c r="F15" s="228"/>
      <c r="J15" s="228"/>
      <c r="K15" s="228"/>
    </row>
    <row r="16" spans="1:13" ht="15.75" customHeight="1" x14ac:dyDescent="0.2">
      <c r="A16" s="224" t="s">
        <v>215</v>
      </c>
      <c r="C16" s="252"/>
      <c r="D16" s="253"/>
      <c r="E16" s="228"/>
      <c r="F16" s="254"/>
      <c r="G16" s="225" t="s">
        <v>216</v>
      </c>
      <c r="H16" s="228"/>
      <c r="J16" s="228"/>
      <c r="K16" s="228"/>
    </row>
    <row r="17" spans="1:12" ht="15.75" customHeight="1" thickBot="1" x14ac:dyDescent="0.25">
      <c r="C17" s="252"/>
      <c r="D17" s="253"/>
      <c r="E17" s="228"/>
      <c r="F17" s="255" t="s">
        <v>144</v>
      </c>
      <c r="G17" s="256"/>
      <c r="H17" s="252" t="s">
        <v>98</v>
      </c>
      <c r="J17" s="228"/>
      <c r="K17" s="228"/>
    </row>
    <row r="18" spans="1:12" ht="15.75" customHeight="1" thickTop="1" x14ac:dyDescent="0.2">
      <c r="C18" s="252"/>
      <c r="D18" s="253"/>
      <c r="E18" s="228"/>
      <c r="F18" s="254"/>
      <c r="H18" s="228"/>
      <c r="J18" s="228"/>
      <c r="K18" s="228"/>
    </row>
    <row r="19" spans="1:12" ht="15.75" customHeight="1" x14ac:dyDescent="0.2">
      <c r="D19" s="228"/>
      <c r="E19" s="228"/>
      <c r="F19" s="254"/>
      <c r="G19" s="225" t="s">
        <v>217</v>
      </c>
      <c r="H19" s="228"/>
      <c r="J19" s="228"/>
      <c r="K19" s="228"/>
    </row>
    <row r="20" spans="1:12" ht="15.75" customHeight="1" x14ac:dyDescent="0.2">
      <c r="D20" s="228"/>
      <c r="E20" s="228"/>
      <c r="F20" s="228"/>
      <c r="J20" s="228"/>
      <c r="K20" s="228"/>
    </row>
    <row r="21" spans="1:12" ht="15.75" customHeight="1" x14ac:dyDescent="0.2">
      <c r="A21" s="224" t="s">
        <v>218</v>
      </c>
      <c r="C21" s="226"/>
      <c r="D21" s="227"/>
      <c r="E21" s="227"/>
      <c r="F21" s="429"/>
      <c r="G21" s="430"/>
      <c r="H21" s="430"/>
      <c r="I21" s="430"/>
      <c r="J21" s="227"/>
      <c r="K21" s="226"/>
      <c r="L21" s="226"/>
    </row>
    <row r="22" spans="1:12" ht="15.75" customHeight="1" x14ac:dyDescent="0.2">
      <c r="D22" s="228"/>
      <c r="E22" s="228"/>
      <c r="F22" s="228"/>
      <c r="J22" s="228"/>
      <c r="K22" s="228"/>
    </row>
    <row r="23" spans="1:12" ht="15.75" customHeight="1" thickBot="1" x14ac:dyDescent="0.25">
      <c r="B23" s="225" t="s">
        <v>192</v>
      </c>
      <c r="C23" s="225" t="s">
        <v>193</v>
      </c>
      <c r="D23" s="225" t="s">
        <v>194</v>
      </c>
      <c r="E23" s="225" t="s">
        <v>195</v>
      </c>
      <c r="F23" s="228" t="s">
        <v>196</v>
      </c>
      <c r="G23" s="225" t="s">
        <v>197</v>
      </c>
      <c r="H23" s="225" t="s">
        <v>198</v>
      </c>
      <c r="I23" s="225" t="s">
        <v>199</v>
      </c>
      <c r="J23" s="257" t="s">
        <v>219</v>
      </c>
      <c r="K23" s="228"/>
    </row>
    <row r="24" spans="1:12" ht="15.75" customHeight="1" x14ac:dyDescent="0.2">
      <c r="B24" s="434" t="s">
        <v>184</v>
      </c>
      <c r="C24" s="258"/>
      <c r="D24" s="259"/>
      <c r="E24" s="259"/>
      <c r="F24" s="260"/>
      <c r="G24" s="261"/>
      <c r="H24" s="262"/>
      <c r="I24" s="263"/>
      <c r="J24" s="264"/>
      <c r="K24" s="228"/>
    </row>
    <row r="25" spans="1:12" ht="15.75" customHeight="1" x14ac:dyDescent="0.2">
      <c r="B25" s="435"/>
      <c r="C25" s="265"/>
      <c r="D25" s="266"/>
      <c r="E25" s="266"/>
      <c r="F25" s="267"/>
      <c r="G25" s="268"/>
      <c r="H25" s="269"/>
      <c r="I25" s="270"/>
      <c r="J25" s="271"/>
      <c r="K25" s="228"/>
    </row>
    <row r="26" spans="1:12" ht="15.75" customHeight="1" x14ac:dyDescent="0.2">
      <c r="B26" s="435"/>
      <c r="C26" s="265"/>
      <c r="D26" s="266"/>
      <c r="E26" s="266"/>
      <c r="F26" s="267"/>
      <c r="G26" s="268"/>
      <c r="H26" s="269"/>
      <c r="I26" s="270"/>
      <c r="J26" s="271"/>
      <c r="K26" s="228"/>
    </row>
    <row r="27" spans="1:12" ht="15.75" customHeight="1" x14ac:dyDescent="0.2">
      <c r="B27" s="435"/>
      <c r="C27" s="265"/>
      <c r="D27" s="266"/>
      <c r="E27" s="266"/>
      <c r="F27" s="267"/>
      <c r="G27" s="268"/>
      <c r="H27" s="269"/>
      <c r="I27" s="270"/>
      <c r="J27" s="271"/>
      <c r="K27" s="228"/>
    </row>
    <row r="28" spans="1:12" ht="15.75" customHeight="1" x14ac:dyDescent="0.2">
      <c r="B28" s="435"/>
      <c r="C28" s="265"/>
      <c r="D28" s="266"/>
      <c r="E28" s="266"/>
      <c r="F28" s="267"/>
      <c r="G28" s="268"/>
      <c r="H28" s="269"/>
      <c r="I28" s="270"/>
      <c r="J28" s="271"/>
      <c r="K28" s="228"/>
    </row>
    <row r="29" spans="1:12" ht="15.75" customHeight="1" x14ac:dyDescent="0.2">
      <c r="B29" s="435"/>
      <c r="C29" s="265"/>
      <c r="D29" s="266"/>
      <c r="E29" s="266"/>
      <c r="F29" s="267"/>
      <c r="G29" s="268"/>
      <c r="H29" s="269"/>
      <c r="I29" s="270"/>
      <c r="J29" s="271"/>
      <c r="K29" s="228"/>
    </row>
    <row r="30" spans="1:12" ht="15.75" customHeight="1" x14ac:dyDescent="0.2">
      <c r="B30" s="435"/>
      <c r="C30" s="265"/>
      <c r="D30" s="266"/>
      <c r="E30" s="266"/>
      <c r="F30" s="267"/>
      <c r="G30" s="268"/>
      <c r="H30" s="269"/>
      <c r="I30" s="270"/>
      <c r="J30" s="271"/>
      <c r="K30" s="228"/>
    </row>
    <row r="31" spans="1:12" ht="15.75" customHeight="1" x14ac:dyDescent="0.2">
      <c r="B31" s="435"/>
      <c r="C31" s="265"/>
      <c r="D31" s="266"/>
      <c r="E31" s="266"/>
      <c r="F31" s="267"/>
      <c r="G31" s="268"/>
      <c r="H31" s="269"/>
      <c r="I31" s="270"/>
      <c r="J31" s="271"/>
      <c r="K31" s="228"/>
    </row>
    <row r="32" spans="1:12" ht="15.75" customHeight="1" x14ac:dyDescent="0.2">
      <c r="B32" s="435"/>
      <c r="C32" s="265"/>
      <c r="D32" s="266"/>
      <c r="E32" s="266"/>
      <c r="F32" s="267"/>
      <c r="G32" s="268"/>
      <c r="H32" s="269"/>
      <c r="I32" s="270"/>
      <c r="J32" s="271"/>
      <c r="K32" s="228"/>
    </row>
    <row r="33" spans="2:11" ht="16.5" customHeight="1" thickBot="1" x14ac:dyDescent="0.25">
      <c r="B33" s="436"/>
      <c r="C33" s="272"/>
      <c r="D33" s="273"/>
      <c r="E33" s="273"/>
      <c r="F33" s="274"/>
      <c r="G33" s="275"/>
      <c r="H33" s="276"/>
      <c r="I33" s="277"/>
      <c r="J33" s="278"/>
      <c r="K33" s="228"/>
    </row>
    <row r="34" spans="2:11" ht="15.75" customHeight="1" x14ac:dyDescent="0.2">
      <c r="D34" s="228"/>
      <c r="E34" s="228"/>
      <c r="F34" s="228"/>
      <c r="J34" s="228"/>
      <c r="K34" s="228"/>
    </row>
    <row r="35" spans="2:11" ht="15.75" customHeight="1" x14ac:dyDescent="0.2">
      <c r="D35" s="228"/>
      <c r="E35" s="228"/>
      <c r="F35" s="228"/>
      <c r="J35" s="228"/>
      <c r="K35" s="228"/>
    </row>
    <row r="36" spans="2:11" ht="15.75" customHeight="1" x14ac:dyDescent="0.2">
      <c r="D36" s="228"/>
      <c r="E36" s="228"/>
      <c r="F36" s="228"/>
      <c r="J36" s="228"/>
      <c r="K36" s="228"/>
    </row>
    <row r="37" spans="2:11" ht="15.75" customHeight="1" x14ac:dyDescent="0.2">
      <c r="D37" s="228"/>
      <c r="E37" s="228"/>
      <c r="F37" s="228"/>
      <c r="J37" s="228"/>
      <c r="K37" s="228"/>
    </row>
    <row r="38" spans="2:11" ht="15.75" customHeight="1" x14ac:dyDescent="0.2">
      <c r="D38" s="228"/>
      <c r="E38" s="228"/>
      <c r="F38" s="228"/>
      <c r="J38" s="228"/>
      <c r="K38" s="228"/>
    </row>
    <row r="39" spans="2:11" ht="15.75" customHeight="1" x14ac:dyDescent="0.2">
      <c r="D39" s="228"/>
      <c r="E39" s="228"/>
      <c r="F39" s="228"/>
      <c r="J39" s="228"/>
      <c r="K39" s="228"/>
    </row>
    <row r="40" spans="2:11" ht="15.75" customHeight="1" x14ac:dyDescent="0.2">
      <c r="D40" s="228"/>
      <c r="E40" s="228"/>
      <c r="F40" s="228"/>
      <c r="J40" s="228"/>
      <c r="K40" s="228"/>
    </row>
    <row r="41" spans="2:11" ht="15.75" customHeight="1" x14ac:dyDescent="0.2">
      <c r="D41" s="228"/>
      <c r="E41" s="228"/>
      <c r="F41" s="228"/>
      <c r="J41" s="228"/>
      <c r="K41" s="228"/>
    </row>
    <row r="42" spans="2:11" ht="15.75" customHeight="1" x14ac:dyDescent="0.2">
      <c r="D42" s="228"/>
      <c r="E42" s="228"/>
      <c r="F42" s="228"/>
      <c r="J42" s="228"/>
      <c r="K42" s="228"/>
    </row>
    <row r="43" spans="2:11" ht="15.75" customHeight="1" x14ac:dyDescent="0.2">
      <c r="D43" s="228"/>
      <c r="E43" s="228"/>
      <c r="F43" s="228"/>
      <c r="J43" s="228"/>
      <c r="K43" s="228"/>
    </row>
    <row r="44" spans="2:11" ht="15.75" customHeight="1" x14ac:dyDescent="0.2">
      <c r="D44" s="228"/>
      <c r="E44" s="228"/>
      <c r="F44" s="228"/>
      <c r="J44" s="228"/>
      <c r="K44" s="228"/>
    </row>
    <row r="45" spans="2:11" ht="15.75" customHeight="1" x14ac:dyDescent="0.2">
      <c r="D45" s="228"/>
      <c r="E45" s="228"/>
      <c r="F45" s="228"/>
      <c r="J45" s="228"/>
      <c r="K45" s="228"/>
    </row>
    <row r="46" spans="2:11" ht="15.75" customHeight="1" x14ac:dyDescent="0.2">
      <c r="D46" s="228"/>
      <c r="E46" s="228"/>
      <c r="F46" s="228"/>
      <c r="J46" s="228"/>
      <c r="K46" s="228"/>
    </row>
    <row r="47" spans="2:11" ht="15.75" customHeight="1" x14ac:dyDescent="0.2">
      <c r="D47" s="228"/>
      <c r="E47" s="228"/>
      <c r="F47" s="228"/>
      <c r="J47" s="228"/>
      <c r="K47" s="228"/>
    </row>
    <row r="48" spans="2:11" ht="15.75" customHeight="1" x14ac:dyDescent="0.2">
      <c r="D48" s="228"/>
      <c r="E48" s="228"/>
      <c r="F48" s="228"/>
      <c r="J48" s="228"/>
      <c r="K48" s="228"/>
    </row>
    <row r="49" spans="4:11" ht="15.75" customHeight="1" x14ac:dyDescent="0.2">
      <c r="D49" s="228"/>
      <c r="E49" s="228"/>
      <c r="F49" s="228"/>
      <c r="J49" s="228"/>
      <c r="K49" s="228"/>
    </row>
    <row r="50" spans="4:11" ht="15.75" customHeight="1" x14ac:dyDescent="0.2">
      <c r="D50" s="228"/>
      <c r="E50" s="228"/>
      <c r="F50" s="228"/>
      <c r="J50" s="228"/>
      <c r="K50" s="228"/>
    </row>
    <row r="51" spans="4:11" ht="15.75" customHeight="1" x14ac:dyDescent="0.2">
      <c r="D51" s="228"/>
      <c r="E51" s="228"/>
      <c r="F51" s="228"/>
      <c r="J51" s="228"/>
      <c r="K51" s="228"/>
    </row>
    <row r="52" spans="4:11" ht="15.75" customHeight="1" x14ac:dyDescent="0.2">
      <c r="D52" s="228"/>
      <c r="E52" s="228"/>
      <c r="F52" s="228"/>
      <c r="J52" s="228"/>
      <c r="K52" s="228"/>
    </row>
    <row r="53" spans="4:11" ht="15.75" customHeight="1" x14ac:dyDescent="0.2">
      <c r="D53" s="228"/>
      <c r="E53" s="228"/>
      <c r="F53" s="228"/>
      <c r="J53" s="228"/>
      <c r="K53" s="228"/>
    </row>
    <row r="54" spans="4:11" ht="15.75" customHeight="1" x14ac:dyDescent="0.2">
      <c r="D54" s="228"/>
      <c r="E54" s="228"/>
      <c r="F54" s="228"/>
      <c r="J54" s="228"/>
      <c r="K54" s="228"/>
    </row>
    <row r="55" spans="4:11" ht="15.75" customHeight="1" x14ac:dyDescent="0.2">
      <c r="D55" s="228"/>
      <c r="E55" s="228"/>
      <c r="F55" s="228"/>
      <c r="J55" s="228"/>
      <c r="K55" s="228"/>
    </row>
    <row r="56" spans="4:11" ht="15.75" customHeight="1" x14ac:dyDescent="0.2">
      <c r="D56" s="228"/>
      <c r="E56" s="228"/>
      <c r="F56" s="228"/>
      <c r="J56" s="228"/>
      <c r="K56" s="228"/>
    </row>
    <row r="57" spans="4:11" ht="15.75" customHeight="1" x14ac:dyDescent="0.2">
      <c r="D57" s="228"/>
      <c r="E57" s="228"/>
      <c r="F57" s="228"/>
      <c r="J57" s="228"/>
      <c r="K57" s="228"/>
    </row>
    <row r="58" spans="4:11" ht="15.75" customHeight="1" x14ac:dyDescent="0.2">
      <c r="D58" s="228"/>
      <c r="E58" s="228"/>
      <c r="F58" s="228"/>
      <c r="J58" s="228"/>
      <c r="K58" s="228"/>
    </row>
    <row r="59" spans="4:11" ht="15.75" customHeight="1" x14ac:dyDescent="0.2">
      <c r="D59" s="228"/>
      <c r="E59" s="228"/>
      <c r="F59" s="228"/>
      <c r="J59" s="228"/>
      <c r="K59" s="228"/>
    </row>
    <row r="60" spans="4:11" ht="15.75" customHeight="1" x14ac:dyDescent="0.2">
      <c r="D60" s="228"/>
      <c r="E60" s="228"/>
      <c r="F60" s="228"/>
      <c r="J60" s="228"/>
      <c r="K60" s="228"/>
    </row>
    <row r="61" spans="4:11" ht="15.75" customHeight="1" x14ac:dyDescent="0.2">
      <c r="D61" s="228"/>
      <c r="E61" s="228"/>
      <c r="F61" s="228"/>
      <c r="J61" s="228"/>
      <c r="K61" s="228"/>
    </row>
    <row r="62" spans="4:11" ht="15.75" customHeight="1" x14ac:dyDescent="0.2">
      <c r="D62" s="228"/>
      <c r="E62" s="228"/>
      <c r="F62" s="228"/>
      <c r="J62" s="228"/>
      <c r="K62" s="228"/>
    </row>
    <row r="63" spans="4:11" ht="15.75" customHeight="1" x14ac:dyDescent="0.2">
      <c r="D63" s="228"/>
      <c r="E63" s="228"/>
      <c r="F63" s="228"/>
      <c r="J63" s="228"/>
      <c r="K63" s="228"/>
    </row>
    <row r="64" spans="4:11" ht="15.75" customHeight="1" x14ac:dyDescent="0.2">
      <c r="D64" s="228"/>
      <c r="E64" s="228"/>
      <c r="F64" s="228"/>
      <c r="J64" s="228"/>
      <c r="K64" s="228"/>
    </row>
    <row r="65" spans="4:11" ht="15.75" customHeight="1" x14ac:dyDescent="0.2">
      <c r="D65" s="228"/>
      <c r="E65" s="228"/>
      <c r="F65" s="228"/>
      <c r="J65" s="228"/>
      <c r="K65" s="228"/>
    </row>
    <row r="66" spans="4:11" ht="15.75" customHeight="1" x14ac:dyDescent="0.2">
      <c r="D66" s="228"/>
      <c r="E66" s="228"/>
      <c r="F66" s="228"/>
      <c r="J66" s="228"/>
      <c r="K66" s="228"/>
    </row>
    <row r="67" spans="4:11" ht="15.75" customHeight="1" x14ac:dyDescent="0.2">
      <c r="D67" s="228"/>
      <c r="E67" s="228"/>
      <c r="F67" s="228"/>
      <c r="J67" s="228"/>
      <c r="K67" s="228"/>
    </row>
    <row r="68" spans="4:11" ht="15.75" customHeight="1" x14ac:dyDescent="0.2">
      <c r="D68" s="228"/>
      <c r="E68" s="228"/>
      <c r="F68" s="228"/>
      <c r="J68" s="228"/>
      <c r="K68" s="228"/>
    </row>
    <row r="69" spans="4:11" ht="15.75" customHeight="1" x14ac:dyDescent="0.2">
      <c r="D69" s="228"/>
      <c r="E69" s="228"/>
      <c r="F69" s="228"/>
      <c r="J69" s="228"/>
      <c r="K69" s="228"/>
    </row>
    <row r="70" spans="4:11" ht="15.75" customHeight="1" x14ac:dyDescent="0.2">
      <c r="D70" s="228"/>
      <c r="E70" s="228"/>
      <c r="F70" s="228"/>
      <c r="J70" s="228"/>
      <c r="K70" s="228"/>
    </row>
    <row r="71" spans="4:11" ht="15.75" customHeight="1" x14ac:dyDescent="0.2">
      <c r="D71" s="228"/>
      <c r="E71" s="228"/>
      <c r="F71" s="228"/>
      <c r="J71" s="228"/>
      <c r="K71" s="228"/>
    </row>
    <row r="72" spans="4:11" ht="15.75" customHeight="1" x14ac:dyDescent="0.2">
      <c r="D72" s="228"/>
      <c r="E72" s="228"/>
      <c r="F72" s="228"/>
      <c r="J72" s="228"/>
      <c r="K72" s="228"/>
    </row>
    <row r="73" spans="4:11" ht="15.75" customHeight="1" x14ac:dyDescent="0.2">
      <c r="D73" s="228"/>
      <c r="E73" s="228"/>
      <c r="F73" s="228"/>
      <c r="J73" s="228"/>
      <c r="K73" s="228"/>
    </row>
    <row r="74" spans="4:11" ht="15.75" customHeight="1" x14ac:dyDescent="0.2">
      <c r="D74" s="228"/>
      <c r="E74" s="228"/>
      <c r="F74" s="228"/>
      <c r="J74" s="228"/>
      <c r="K74" s="228"/>
    </row>
    <row r="75" spans="4:11" ht="15.75" customHeight="1" x14ac:dyDescent="0.2">
      <c r="D75" s="228"/>
      <c r="E75" s="228"/>
      <c r="F75" s="228"/>
      <c r="J75" s="228"/>
      <c r="K75" s="228"/>
    </row>
    <row r="76" spans="4:11" ht="15.75" customHeight="1" x14ac:dyDescent="0.2">
      <c r="D76" s="228"/>
      <c r="E76" s="228"/>
      <c r="F76" s="228"/>
      <c r="J76" s="228"/>
      <c r="K76" s="228"/>
    </row>
    <row r="77" spans="4:11" ht="15.75" customHeight="1" x14ac:dyDescent="0.2">
      <c r="D77" s="228"/>
      <c r="E77" s="228"/>
      <c r="F77" s="228"/>
      <c r="J77" s="228"/>
      <c r="K77" s="228"/>
    </row>
    <row r="78" spans="4:11" ht="15.75" customHeight="1" x14ac:dyDescent="0.2">
      <c r="D78" s="228"/>
      <c r="E78" s="228"/>
      <c r="F78" s="228"/>
      <c r="J78" s="228"/>
      <c r="K78" s="228"/>
    </row>
    <row r="79" spans="4:11" ht="15.75" customHeight="1" x14ac:dyDescent="0.2">
      <c r="D79" s="228"/>
      <c r="E79" s="228"/>
      <c r="F79" s="228"/>
      <c r="J79" s="228"/>
      <c r="K79" s="228"/>
    </row>
    <row r="80" spans="4:11" ht="15.75" customHeight="1" x14ac:dyDescent="0.2">
      <c r="D80" s="228"/>
      <c r="E80" s="228"/>
      <c r="F80" s="228"/>
      <c r="J80" s="228"/>
      <c r="K80" s="228"/>
    </row>
    <row r="81" spans="4:11" ht="15.75" customHeight="1" x14ac:dyDescent="0.2">
      <c r="D81" s="228"/>
      <c r="E81" s="228"/>
      <c r="F81" s="228"/>
      <c r="J81" s="228"/>
      <c r="K81" s="228"/>
    </row>
    <row r="82" spans="4:11" ht="15.75" customHeight="1" x14ac:dyDescent="0.2">
      <c r="D82" s="228"/>
      <c r="E82" s="228"/>
      <c r="F82" s="228"/>
      <c r="J82" s="228"/>
      <c r="K82" s="228"/>
    </row>
    <row r="83" spans="4:11" ht="15.75" customHeight="1" x14ac:dyDescent="0.2">
      <c r="D83" s="228"/>
      <c r="E83" s="228"/>
      <c r="F83" s="228"/>
      <c r="J83" s="228"/>
      <c r="K83" s="228"/>
    </row>
    <row r="84" spans="4:11" ht="15.75" customHeight="1" x14ac:dyDescent="0.2">
      <c r="D84" s="228"/>
      <c r="E84" s="228"/>
      <c r="F84" s="228"/>
      <c r="J84" s="228"/>
      <c r="K84" s="228"/>
    </row>
    <row r="85" spans="4:11" ht="15.75" customHeight="1" x14ac:dyDescent="0.2">
      <c r="D85" s="228"/>
      <c r="E85" s="228"/>
      <c r="F85" s="228"/>
      <c r="J85" s="228"/>
      <c r="K85" s="228"/>
    </row>
    <row r="86" spans="4:11" ht="15.75" customHeight="1" x14ac:dyDescent="0.2">
      <c r="D86" s="228"/>
      <c r="E86" s="228"/>
      <c r="F86" s="228"/>
      <c r="J86" s="228"/>
      <c r="K86" s="228"/>
    </row>
    <row r="87" spans="4:11" ht="15.75" customHeight="1" x14ac:dyDescent="0.2">
      <c r="D87" s="228"/>
      <c r="E87" s="228"/>
      <c r="F87" s="228"/>
      <c r="J87" s="228"/>
      <c r="K87" s="228"/>
    </row>
    <row r="88" spans="4:11" ht="15.75" customHeight="1" x14ac:dyDescent="0.2">
      <c r="D88" s="228"/>
      <c r="E88" s="228"/>
      <c r="F88" s="228"/>
      <c r="J88" s="228"/>
      <c r="K88" s="228"/>
    </row>
    <row r="89" spans="4:11" ht="15.75" customHeight="1" x14ac:dyDescent="0.2">
      <c r="D89" s="228"/>
      <c r="E89" s="228"/>
      <c r="F89" s="228"/>
      <c r="J89" s="228"/>
      <c r="K89" s="228"/>
    </row>
    <row r="90" spans="4:11" ht="15.75" customHeight="1" x14ac:dyDescent="0.2">
      <c r="D90" s="228"/>
      <c r="E90" s="228"/>
      <c r="F90" s="228"/>
      <c r="J90" s="228"/>
      <c r="K90" s="228"/>
    </row>
    <row r="91" spans="4:11" ht="15.75" customHeight="1" x14ac:dyDescent="0.2">
      <c r="D91" s="228"/>
      <c r="E91" s="228"/>
      <c r="F91" s="228"/>
      <c r="J91" s="228"/>
      <c r="K91" s="228"/>
    </row>
    <row r="92" spans="4:11" ht="15.75" customHeight="1" x14ac:dyDescent="0.2">
      <c r="D92" s="228"/>
      <c r="E92" s="228"/>
      <c r="F92" s="228"/>
      <c r="J92" s="228"/>
      <c r="K92" s="228"/>
    </row>
    <row r="93" spans="4:11" ht="15.75" customHeight="1" x14ac:dyDescent="0.2">
      <c r="D93" s="228"/>
      <c r="E93" s="228"/>
      <c r="F93" s="228"/>
      <c r="J93" s="228"/>
      <c r="K93" s="228"/>
    </row>
    <row r="94" spans="4:11" ht="15.75" customHeight="1" x14ac:dyDescent="0.2">
      <c r="D94" s="228"/>
      <c r="E94" s="228"/>
      <c r="F94" s="228"/>
      <c r="J94" s="228"/>
      <c r="K94" s="228"/>
    </row>
    <row r="95" spans="4:11" ht="15.75" customHeight="1" x14ac:dyDescent="0.2">
      <c r="D95" s="228"/>
      <c r="E95" s="228"/>
      <c r="F95" s="228"/>
      <c r="J95" s="228"/>
      <c r="K95" s="228"/>
    </row>
    <row r="96" spans="4:11" ht="15.75" customHeight="1" x14ac:dyDescent="0.2">
      <c r="D96" s="228"/>
      <c r="E96" s="228"/>
      <c r="F96" s="228"/>
      <c r="J96" s="228"/>
      <c r="K96" s="228"/>
    </row>
    <row r="97" spans="4:11" ht="15.75" customHeight="1" x14ac:dyDescent="0.2">
      <c r="D97" s="228"/>
      <c r="E97" s="228"/>
      <c r="F97" s="228"/>
      <c r="J97" s="228"/>
      <c r="K97" s="228"/>
    </row>
    <row r="98" spans="4:11" ht="15.75" customHeight="1" x14ac:dyDescent="0.2">
      <c r="D98" s="228"/>
      <c r="E98" s="228"/>
      <c r="F98" s="228"/>
      <c r="J98" s="228"/>
      <c r="K98" s="228"/>
    </row>
    <row r="99" spans="4:11" ht="15.75" customHeight="1" x14ac:dyDescent="0.2">
      <c r="D99" s="228"/>
      <c r="E99" s="228"/>
      <c r="F99" s="228"/>
      <c r="J99" s="228"/>
      <c r="K99" s="228"/>
    </row>
    <row r="100" spans="4:11" ht="15.75" customHeight="1" x14ac:dyDescent="0.2">
      <c r="D100" s="228"/>
      <c r="E100" s="228"/>
      <c r="F100" s="228"/>
      <c r="J100" s="228"/>
      <c r="K100" s="228"/>
    </row>
    <row r="101" spans="4:11" ht="15.75" customHeight="1" x14ac:dyDescent="0.2">
      <c r="D101" s="228"/>
      <c r="E101" s="228"/>
      <c r="F101" s="228"/>
      <c r="J101" s="228"/>
      <c r="K101" s="228"/>
    </row>
    <row r="102" spans="4:11" ht="15.75" customHeight="1" x14ac:dyDescent="0.2">
      <c r="D102" s="228"/>
      <c r="E102" s="228"/>
      <c r="F102" s="228"/>
      <c r="J102" s="228"/>
      <c r="K102" s="228"/>
    </row>
    <row r="103" spans="4:11" ht="15.75" customHeight="1" x14ac:dyDescent="0.2">
      <c r="D103" s="228"/>
      <c r="E103" s="228"/>
      <c r="F103" s="228"/>
      <c r="J103" s="228"/>
      <c r="K103" s="228"/>
    </row>
    <row r="104" spans="4:11" ht="15.75" customHeight="1" x14ac:dyDescent="0.2">
      <c r="D104" s="228"/>
      <c r="E104" s="228"/>
      <c r="F104" s="228"/>
      <c r="J104" s="228"/>
      <c r="K104" s="228"/>
    </row>
    <row r="105" spans="4:11" ht="15.75" customHeight="1" x14ac:dyDescent="0.2">
      <c r="D105" s="228"/>
      <c r="E105" s="228"/>
      <c r="F105" s="228"/>
      <c r="J105" s="228"/>
      <c r="K105" s="228"/>
    </row>
    <row r="106" spans="4:11" ht="15.75" customHeight="1" x14ac:dyDescent="0.2">
      <c r="D106" s="228"/>
      <c r="E106" s="228"/>
      <c r="F106" s="228"/>
      <c r="J106" s="228"/>
      <c r="K106" s="228"/>
    </row>
    <row r="107" spans="4:11" ht="15.75" customHeight="1" x14ac:dyDescent="0.2">
      <c r="D107" s="228"/>
      <c r="E107" s="228"/>
      <c r="F107" s="228"/>
      <c r="J107" s="228"/>
      <c r="K107" s="228"/>
    </row>
    <row r="108" spans="4:11" ht="15.75" customHeight="1" x14ac:dyDescent="0.2">
      <c r="D108" s="228"/>
      <c r="E108" s="228"/>
      <c r="F108" s="228"/>
      <c r="J108" s="228"/>
      <c r="K108" s="228"/>
    </row>
    <row r="109" spans="4:11" ht="15.75" customHeight="1" x14ac:dyDescent="0.2">
      <c r="D109" s="228"/>
      <c r="E109" s="228"/>
      <c r="F109" s="228"/>
      <c r="J109" s="228"/>
      <c r="K109" s="228"/>
    </row>
    <row r="110" spans="4:11" ht="15.75" customHeight="1" x14ac:dyDescent="0.2">
      <c r="D110" s="228"/>
      <c r="E110" s="228"/>
      <c r="F110" s="228"/>
      <c r="J110" s="228"/>
      <c r="K110" s="228"/>
    </row>
    <row r="111" spans="4:11" ht="15.75" customHeight="1" x14ac:dyDescent="0.2">
      <c r="D111" s="228"/>
      <c r="E111" s="228"/>
      <c r="F111" s="228"/>
      <c r="J111" s="228"/>
      <c r="K111" s="228"/>
    </row>
    <row r="112" spans="4:11" ht="15.75" customHeight="1" x14ac:dyDescent="0.2">
      <c r="D112" s="228"/>
      <c r="E112" s="228"/>
      <c r="F112" s="228"/>
      <c r="J112" s="228"/>
      <c r="K112" s="228"/>
    </row>
    <row r="113" spans="4:11" ht="15.75" customHeight="1" x14ac:dyDescent="0.2">
      <c r="D113" s="228"/>
      <c r="E113" s="228"/>
      <c r="F113" s="228"/>
      <c r="J113" s="228"/>
      <c r="K113" s="228"/>
    </row>
    <row r="114" spans="4:11" ht="15.75" customHeight="1" x14ac:dyDescent="0.2">
      <c r="D114" s="228"/>
      <c r="E114" s="228"/>
      <c r="F114" s="228"/>
      <c r="J114" s="228"/>
      <c r="K114" s="228"/>
    </row>
    <row r="115" spans="4:11" ht="15.75" customHeight="1" x14ac:dyDescent="0.2">
      <c r="D115" s="228"/>
      <c r="E115" s="228"/>
      <c r="F115" s="228"/>
      <c r="J115" s="228"/>
      <c r="K115" s="228"/>
    </row>
    <row r="116" spans="4:11" ht="15.75" customHeight="1" x14ac:dyDescent="0.2">
      <c r="D116" s="228"/>
      <c r="E116" s="228"/>
      <c r="F116" s="228"/>
      <c r="J116" s="228"/>
      <c r="K116" s="228"/>
    </row>
    <row r="117" spans="4:11" ht="15.75" customHeight="1" x14ac:dyDescent="0.2">
      <c r="D117" s="228"/>
      <c r="E117" s="228"/>
      <c r="F117" s="228"/>
      <c r="J117" s="228"/>
      <c r="K117" s="228"/>
    </row>
    <row r="118" spans="4:11" ht="15.75" customHeight="1" x14ac:dyDescent="0.2">
      <c r="D118" s="228"/>
      <c r="E118" s="228"/>
      <c r="F118" s="228"/>
      <c r="J118" s="228"/>
      <c r="K118" s="228"/>
    </row>
    <row r="119" spans="4:11" ht="15.75" customHeight="1" x14ac:dyDescent="0.2">
      <c r="D119" s="228"/>
      <c r="E119" s="228"/>
      <c r="F119" s="228"/>
      <c r="J119" s="228"/>
      <c r="K119" s="228"/>
    </row>
    <row r="120" spans="4:11" ht="15.75" customHeight="1" x14ac:dyDescent="0.2">
      <c r="D120" s="228"/>
      <c r="E120" s="228"/>
      <c r="F120" s="228"/>
      <c r="J120" s="228"/>
      <c r="K120" s="228"/>
    </row>
    <row r="121" spans="4:11" ht="15.75" customHeight="1" x14ac:dyDescent="0.2">
      <c r="D121" s="228"/>
      <c r="E121" s="228"/>
      <c r="F121" s="228"/>
      <c r="J121" s="228"/>
      <c r="K121" s="228"/>
    </row>
    <row r="122" spans="4:11" ht="15.75" customHeight="1" x14ac:dyDescent="0.2">
      <c r="D122" s="228"/>
      <c r="E122" s="228"/>
      <c r="F122" s="228"/>
      <c r="J122" s="228"/>
      <c r="K122" s="228"/>
    </row>
    <row r="123" spans="4:11" ht="15.75" customHeight="1" x14ac:dyDescent="0.2">
      <c r="D123" s="228"/>
      <c r="E123" s="228"/>
      <c r="F123" s="228"/>
      <c r="J123" s="228"/>
      <c r="K123" s="228"/>
    </row>
    <row r="124" spans="4:11" ht="15.75" customHeight="1" x14ac:dyDescent="0.2">
      <c r="D124" s="228"/>
      <c r="E124" s="228"/>
      <c r="F124" s="228"/>
      <c r="J124" s="228"/>
      <c r="K124" s="228"/>
    </row>
    <row r="125" spans="4:11" ht="15.75" customHeight="1" x14ac:dyDescent="0.2">
      <c r="D125" s="228"/>
      <c r="E125" s="228"/>
      <c r="F125" s="228"/>
      <c r="J125" s="228"/>
      <c r="K125" s="228"/>
    </row>
    <row r="126" spans="4:11" ht="15.75" customHeight="1" x14ac:dyDescent="0.2">
      <c r="D126" s="228"/>
      <c r="E126" s="228"/>
      <c r="F126" s="228"/>
      <c r="J126" s="228"/>
      <c r="K126" s="228"/>
    </row>
    <row r="127" spans="4:11" ht="15.75" customHeight="1" x14ac:dyDescent="0.2">
      <c r="D127" s="228"/>
      <c r="E127" s="228"/>
      <c r="F127" s="228"/>
      <c r="J127" s="228"/>
      <c r="K127" s="228"/>
    </row>
    <row r="128" spans="4:11" ht="15.75" customHeight="1" x14ac:dyDescent="0.2">
      <c r="D128" s="228"/>
      <c r="E128" s="228"/>
      <c r="F128" s="228"/>
      <c r="J128" s="228"/>
      <c r="K128" s="228"/>
    </row>
    <row r="129" spans="4:11" ht="15.75" customHeight="1" x14ac:dyDescent="0.2">
      <c r="D129" s="228"/>
      <c r="E129" s="228"/>
      <c r="F129" s="228"/>
      <c r="J129" s="228"/>
      <c r="K129" s="228"/>
    </row>
    <row r="130" spans="4:11" ht="15.75" customHeight="1" x14ac:dyDescent="0.2">
      <c r="D130" s="228"/>
      <c r="E130" s="228"/>
      <c r="F130" s="228"/>
      <c r="J130" s="228"/>
      <c r="K130" s="228"/>
    </row>
    <row r="131" spans="4:11" ht="15.75" customHeight="1" x14ac:dyDescent="0.2">
      <c r="D131" s="228"/>
      <c r="E131" s="228"/>
      <c r="F131" s="228"/>
      <c r="J131" s="228"/>
      <c r="K131" s="228"/>
    </row>
    <row r="132" spans="4:11" ht="15.75" customHeight="1" x14ac:dyDescent="0.2">
      <c r="D132" s="228"/>
      <c r="E132" s="228"/>
      <c r="F132" s="228"/>
      <c r="J132" s="228"/>
      <c r="K132" s="228"/>
    </row>
    <row r="133" spans="4:11" ht="15.75" customHeight="1" x14ac:dyDescent="0.2">
      <c r="D133" s="228"/>
      <c r="E133" s="228"/>
      <c r="F133" s="228"/>
      <c r="J133" s="228"/>
      <c r="K133" s="228"/>
    </row>
    <row r="134" spans="4:11" ht="15.75" customHeight="1" x14ac:dyDescent="0.2">
      <c r="D134" s="228"/>
      <c r="E134" s="228"/>
      <c r="F134" s="228"/>
      <c r="J134" s="228"/>
      <c r="K134" s="228"/>
    </row>
    <row r="135" spans="4:11" ht="15.75" customHeight="1" x14ac:dyDescent="0.2">
      <c r="D135" s="228"/>
      <c r="E135" s="228"/>
      <c r="F135" s="228"/>
      <c r="J135" s="228"/>
      <c r="K135" s="228"/>
    </row>
    <row r="136" spans="4:11" ht="15.75" customHeight="1" x14ac:dyDescent="0.2">
      <c r="D136" s="228"/>
      <c r="E136" s="228"/>
      <c r="F136" s="228"/>
      <c r="J136" s="228"/>
      <c r="K136" s="228"/>
    </row>
    <row r="137" spans="4:11" ht="15.75" customHeight="1" x14ac:dyDescent="0.2">
      <c r="D137" s="228"/>
      <c r="E137" s="228"/>
      <c r="F137" s="228"/>
      <c r="J137" s="228"/>
      <c r="K137" s="228"/>
    </row>
    <row r="138" spans="4:11" ht="15.75" customHeight="1" x14ac:dyDescent="0.2">
      <c r="D138" s="228"/>
      <c r="E138" s="228"/>
      <c r="F138" s="228"/>
      <c r="J138" s="228"/>
      <c r="K138" s="228"/>
    </row>
    <row r="139" spans="4:11" ht="15.75" customHeight="1" x14ac:dyDescent="0.2">
      <c r="D139" s="228"/>
      <c r="E139" s="228"/>
      <c r="F139" s="228"/>
      <c r="J139" s="228"/>
      <c r="K139" s="228"/>
    </row>
    <row r="140" spans="4:11" ht="15.75" customHeight="1" x14ac:dyDescent="0.2">
      <c r="D140" s="228"/>
      <c r="E140" s="228"/>
      <c r="F140" s="228"/>
      <c r="J140" s="228"/>
      <c r="K140" s="228"/>
    </row>
    <row r="141" spans="4:11" ht="15.75" customHeight="1" x14ac:dyDescent="0.2">
      <c r="D141" s="228"/>
      <c r="E141" s="228"/>
      <c r="F141" s="228"/>
      <c r="J141" s="228"/>
      <c r="K141" s="228"/>
    </row>
    <row r="142" spans="4:11" ht="15.75" customHeight="1" x14ac:dyDescent="0.2">
      <c r="D142" s="228"/>
      <c r="E142" s="228"/>
      <c r="F142" s="228"/>
      <c r="J142" s="228"/>
      <c r="K142" s="228"/>
    </row>
    <row r="143" spans="4:11" ht="15.75" customHeight="1" x14ac:dyDescent="0.2">
      <c r="D143" s="228"/>
      <c r="E143" s="228"/>
      <c r="F143" s="228"/>
      <c r="J143" s="228"/>
      <c r="K143" s="228"/>
    </row>
    <row r="144" spans="4:11" ht="15.75" customHeight="1" x14ac:dyDescent="0.2">
      <c r="D144" s="228"/>
      <c r="E144" s="228"/>
      <c r="F144" s="228"/>
      <c r="J144" s="228"/>
      <c r="K144" s="228"/>
    </row>
    <row r="145" spans="4:11" ht="15.75" customHeight="1" x14ac:dyDescent="0.2">
      <c r="D145" s="228"/>
      <c r="E145" s="228"/>
      <c r="F145" s="228"/>
      <c r="J145" s="228"/>
      <c r="K145" s="228"/>
    </row>
    <row r="146" spans="4:11" ht="15.75" customHeight="1" x14ac:dyDescent="0.2">
      <c r="D146" s="228"/>
      <c r="E146" s="228"/>
      <c r="F146" s="228"/>
      <c r="J146" s="228"/>
      <c r="K146" s="228"/>
    </row>
    <row r="147" spans="4:11" ht="15.75" customHeight="1" x14ac:dyDescent="0.2">
      <c r="D147" s="228"/>
      <c r="E147" s="228"/>
      <c r="F147" s="228"/>
      <c r="J147" s="228"/>
      <c r="K147" s="228"/>
    </row>
    <row r="148" spans="4:11" ht="15.75" customHeight="1" x14ac:dyDescent="0.2">
      <c r="D148" s="228"/>
      <c r="E148" s="228"/>
      <c r="F148" s="228"/>
      <c r="J148" s="228"/>
      <c r="K148" s="228"/>
    </row>
    <row r="149" spans="4:11" ht="15.75" customHeight="1" x14ac:dyDescent="0.2">
      <c r="D149" s="228"/>
      <c r="E149" s="228"/>
      <c r="F149" s="228"/>
      <c r="J149" s="228"/>
      <c r="K149" s="228"/>
    </row>
    <row r="150" spans="4:11" ht="15.75" customHeight="1" x14ac:dyDescent="0.2">
      <c r="D150" s="228"/>
      <c r="E150" s="228"/>
      <c r="F150" s="228"/>
      <c r="J150" s="228"/>
      <c r="K150" s="228"/>
    </row>
    <row r="151" spans="4:11" ht="15.75" customHeight="1" x14ac:dyDescent="0.2">
      <c r="D151" s="228"/>
      <c r="E151" s="228"/>
      <c r="F151" s="228"/>
      <c r="J151" s="228"/>
      <c r="K151" s="228"/>
    </row>
    <row r="152" spans="4:11" ht="15.75" customHeight="1" x14ac:dyDescent="0.2">
      <c r="D152" s="228"/>
      <c r="E152" s="228"/>
      <c r="F152" s="228"/>
      <c r="J152" s="228"/>
      <c r="K152" s="228"/>
    </row>
    <row r="153" spans="4:11" ht="15.75" customHeight="1" x14ac:dyDescent="0.2">
      <c r="D153" s="228"/>
      <c r="E153" s="228"/>
      <c r="F153" s="228"/>
      <c r="J153" s="228"/>
      <c r="K153" s="228"/>
    </row>
    <row r="154" spans="4:11" ht="15.75" customHeight="1" x14ac:dyDescent="0.2">
      <c r="D154" s="228"/>
      <c r="E154" s="228"/>
      <c r="F154" s="228"/>
      <c r="J154" s="228"/>
      <c r="K154" s="228"/>
    </row>
    <row r="155" spans="4:11" ht="15.75" customHeight="1" x14ac:dyDescent="0.2">
      <c r="D155" s="228"/>
      <c r="E155" s="228"/>
      <c r="F155" s="228"/>
      <c r="J155" s="228"/>
      <c r="K155" s="228"/>
    </row>
    <row r="156" spans="4:11" ht="15.75" customHeight="1" x14ac:dyDescent="0.2">
      <c r="D156" s="228"/>
      <c r="E156" s="228"/>
      <c r="F156" s="228"/>
      <c r="J156" s="228"/>
      <c r="K156" s="228"/>
    </row>
    <row r="157" spans="4:11" ht="15.75" customHeight="1" x14ac:dyDescent="0.2">
      <c r="D157" s="228"/>
      <c r="E157" s="228"/>
      <c r="F157" s="228"/>
      <c r="J157" s="228"/>
      <c r="K157" s="228"/>
    </row>
    <row r="158" spans="4:11" ht="15.75" customHeight="1" x14ac:dyDescent="0.2">
      <c r="D158" s="228"/>
      <c r="E158" s="228"/>
      <c r="F158" s="228"/>
      <c r="J158" s="228"/>
      <c r="K158" s="228"/>
    </row>
    <row r="159" spans="4:11" ht="15.75" customHeight="1" x14ac:dyDescent="0.2">
      <c r="D159" s="228"/>
      <c r="E159" s="228"/>
      <c r="F159" s="228"/>
      <c r="J159" s="228"/>
      <c r="K159" s="228"/>
    </row>
    <row r="160" spans="4:11" ht="15.75" customHeight="1" x14ac:dyDescent="0.2">
      <c r="D160" s="228"/>
      <c r="E160" s="228"/>
      <c r="F160" s="228"/>
      <c r="J160" s="228"/>
      <c r="K160" s="228"/>
    </row>
    <row r="161" spans="4:11" ht="15.75" customHeight="1" x14ac:dyDescent="0.2">
      <c r="D161" s="228"/>
      <c r="E161" s="228"/>
      <c r="F161" s="228"/>
      <c r="J161" s="228"/>
      <c r="K161" s="228"/>
    </row>
    <row r="162" spans="4:11" ht="15.75" customHeight="1" x14ac:dyDescent="0.2">
      <c r="D162" s="228"/>
      <c r="E162" s="228"/>
      <c r="F162" s="228"/>
      <c r="J162" s="228"/>
      <c r="K162" s="228"/>
    </row>
    <row r="163" spans="4:11" ht="15.75" customHeight="1" x14ac:dyDescent="0.2">
      <c r="D163" s="228"/>
      <c r="E163" s="228"/>
      <c r="F163" s="228"/>
      <c r="J163" s="228"/>
      <c r="K163" s="228"/>
    </row>
    <row r="164" spans="4:11" ht="15.75" customHeight="1" x14ac:dyDescent="0.2">
      <c r="D164" s="228"/>
      <c r="E164" s="228"/>
      <c r="F164" s="228"/>
      <c r="J164" s="228"/>
      <c r="K164" s="228"/>
    </row>
    <row r="165" spans="4:11" ht="15.75" customHeight="1" x14ac:dyDescent="0.2">
      <c r="D165" s="228"/>
      <c r="E165" s="228"/>
      <c r="F165" s="228"/>
      <c r="J165" s="228"/>
      <c r="K165" s="228"/>
    </row>
    <row r="166" spans="4:11" ht="15.75" customHeight="1" x14ac:dyDescent="0.2">
      <c r="D166" s="228"/>
      <c r="E166" s="228"/>
      <c r="F166" s="228"/>
      <c r="J166" s="228"/>
      <c r="K166" s="228"/>
    </row>
    <row r="167" spans="4:11" ht="15.75" customHeight="1" x14ac:dyDescent="0.2">
      <c r="D167" s="228"/>
      <c r="E167" s="228"/>
      <c r="F167" s="228"/>
      <c r="J167" s="228"/>
      <c r="K167" s="228"/>
    </row>
    <row r="168" spans="4:11" ht="15.75" customHeight="1" x14ac:dyDescent="0.2">
      <c r="D168" s="228"/>
      <c r="E168" s="228"/>
      <c r="F168" s="228"/>
      <c r="J168" s="228"/>
      <c r="K168" s="228"/>
    </row>
    <row r="169" spans="4:11" ht="15.75" customHeight="1" x14ac:dyDescent="0.2">
      <c r="D169" s="228"/>
      <c r="E169" s="228"/>
      <c r="F169" s="228"/>
      <c r="J169" s="228"/>
      <c r="K169" s="228"/>
    </row>
    <row r="170" spans="4:11" ht="15.75" customHeight="1" x14ac:dyDescent="0.2">
      <c r="D170" s="228"/>
      <c r="E170" s="228"/>
      <c r="F170" s="228"/>
      <c r="J170" s="228"/>
      <c r="K170" s="228"/>
    </row>
    <row r="171" spans="4:11" ht="15.75" customHeight="1" x14ac:dyDescent="0.2">
      <c r="D171" s="228"/>
      <c r="E171" s="228"/>
      <c r="F171" s="228"/>
      <c r="J171" s="228"/>
      <c r="K171" s="228"/>
    </row>
    <row r="172" spans="4:11" ht="15.75" customHeight="1" x14ac:dyDescent="0.2">
      <c r="D172" s="228"/>
      <c r="E172" s="228"/>
      <c r="F172" s="228"/>
      <c r="J172" s="228"/>
      <c r="K172" s="228"/>
    </row>
    <row r="173" spans="4:11" ht="15.75" customHeight="1" x14ac:dyDescent="0.2">
      <c r="D173" s="228"/>
      <c r="E173" s="228"/>
      <c r="F173" s="228"/>
      <c r="J173" s="228"/>
      <c r="K173" s="228"/>
    </row>
    <row r="174" spans="4:11" ht="15.75" customHeight="1" x14ac:dyDescent="0.2">
      <c r="D174" s="228"/>
      <c r="E174" s="228"/>
      <c r="F174" s="228"/>
      <c r="J174" s="228"/>
      <c r="K174" s="228"/>
    </row>
    <row r="175" spans="4:11" ht="15.75" customHeight="1" x14ac:dyDescent="0.2">
      <c r="D175" s="228"/>
      <c r="E175" s="228"/>
      <c r="F175" s="228"/>
      <c r="J175" s="228"/>
      <c r="K175" s="228"/>
    </row>
    <row r="176" spans="4:11" ht="15.75" customHeight="1" x14ac:dyDescent="0.2">
      <c r="D176" s="228"/>
      <c r="E176" s="228"/>
      <c r="F176" s="228"/>
      <c r="J176" s="228"/>
      <c r="K176" s="228"/>
    </row>
    <row r="177" spans="4:11" ht="15.75" customHeight="1" x14ac:dyDescent="0.2">
      <c r="D177" s="228"/>
      <c r="E177" s="228"/>
      <c r="F177" s="228"/>
      <c r="J177" s="228"/>
      <c r="K177" s="228"/>
    </row>
    <row r="178" spans="4:11" ht="15.75" customHeight="1" x14ac:dyDescent="0.2">
      <c r="D178" s="228"/>
      <c r="E178" s="228"/>
      <c r="F178" s="228"/>
      <c r="J178" s="228"/>
      <c r="K178" s="228"/>
    </row>
    <row r="179" spans="4:11" ht="15.75" customHeight="1" x14ac:dyDescent="0.2">
      <c r="D179" s="228"/>
      <c r="E179" s="228"/>
      <c r="F179" s="228"/>
      <c r="J179" s="228"/>
      <c r="K179" s="228"/>
    </row>
    <row r="180" spans="4:11" ht="15.75" customHeight="1" x14ac:dyDescent="0.2">
      <c r="D180" s="228"/>
      <c r="E180" s="228"/>
      <c r="F180" s="228"/>
      <c r="J180" s="228"/>
      <c r="K180" s="228"/>
    </row>
    <row r="181" spans="4:11" ht="15.75" customHeight="1" x14ac:dyDescent="0.2">
      <c r="D181" s="228"/>
      <c r="E181" s="228"/>
      <c r="F181" s="228"/>
      <c r="J181" s="228"/>
      <c r="K181" s="228"/>
    </row>
    <row r="182" spans="4:11" ht="15.75" customHeight="1" x14ac:dyDescent="0.2">
      <c r="D182" s="228"/>
      <c r="E182" s="228"/>
      <c r="F182" s="228"/>
      <c r="J182" s="228"/>
      <c r="K182" s="228"/>
    </row>
    <row r="183" spans="4:11" ht="15.75" customHeight="1" x14ac:dyDescent="0.2">
      <c r="D183" s="228"/>
      <c r="E183" s="228"/>
      <c r="F183" s="228"/>
      <c r="J183" s="228"/>
      <c r="K183" s="228"/>
    </row>
    <row r="184" spans="4:11" ht="15.75" customHeight="1" x14ac:dyDescent="0.2">
      <c r="D184" s="228"/>
      <c r="E184" s="228"/>
      <c r="F184" s="228"/>
      <c r="J184" s="228"/>
      <c r="K184" s="228"/>
    </row>
    <row r="185" spans="4:11" ht="15.75" customHeight="1" x14ac:dyDescent="0.2">
      <c r="D185" s="228"/>
      <c r="E185" s="228"/>
      <c r="F185" s="228"/>
      <c r="J185" s="228"/>
      <c r="K185" s="228"/>
    </row>
    <row r="186" spans="4:11" ht="15.75" customHeight="1" x14ac:dyDescent="0.2">
      <c r="D186" s="228"/>
      <c r="E186" s="228"/>
      <c r="F186" s="228"/>
      <c r="J186" s="228"/>
      <c r="K186" s="228"/>
    </row>
    <row r="187" spans="4:11" ht="15.75" customHeight="1" x14ac:dyDescent="0.2">
      <c r="D187" s="228"/>
      <c r="E187" s="228"/>
      <c r="F187" s="228"/>
      <c r="J187" s="228"/>
      <c r="K187" s="228"/>
    </row>
    <row r="188" spans="4:11" ht="15.75" customHeight="1" x14ac:dyDescent="0.2">
      <c r="D188" s="228"/>
      <c r="E188" s="228"/>
      <c r="F188" s="228"/>
      <c r="J188" s="228"/>
      <c r="K188" s="228"/>
    </row>
    <row r="189" spans="4:11" ht="15.75" customHeight="1" x14ac:dyDescent="0.2">
      <c r="D189" s="228"/>
      <c r="E189" s="228"/>
      <c r="F189" s="228"/>
      <c r="J189" s="228"/>
      <c r="K189" s="228"/>
    </row>
    <row r="190" spans="4:11" ht="15.75" customHeight="1" x14ac:dyDescent="0.2">
      <c r="D190" s="228"/>
      <c r="E190" s="228"/>
      <c r="F190" s="228"/>
      <c r="J190" s="228"/>
      <c r="K190" s="228"/>
    </row>
    <row r="191" spans="4:11" ht="15.75" customHeight="1" x14ac:dyDescent="0.2">
      <c r="D191" s="228"/>
      <c r="E191" s="228"/>
      <c r="F191" s="228"/>
      <c r="J191" s="228"/>
      <c r="K191" s="228"/>
    </row>
    <row r="192" spans="4:11" ht="15.75" customHeight="1" x14ac:dyDescent="0.2">
      <c r="D192" s="228"/>
      <c r="E192" s="228"/>
      <c r="F192" s="228"/>
      <c r="J192" s="228"/>
      <c r="K192" s="228"/>
    </row>
    <row r="193" spans="4:11" ht="15.75" customHeight="1" x14ac:dyDescent="0.2">
      <c r="D193" s="228"/>
      <c r="E193" s="228"/>
      <c r="F193" s="228"/>
      <c r="J193" s="228"/>
      <c r="K193" s="228"/>
    </row>
    <row r="194" spans="4:11" ht="15.75" customHeight="1" x14ac:dyDescent="0.2">
      <c r="D194" s="228"/>
      <c r="E194" s="228"/>
      <c r="F194" s="228"/>
      <c r="J194" s="228"/>
      <c r="K194" s="228"/>
    </row>
    <row r="195" spans="4:11" ht="15.75" customHeight="1" x14ac:dyDescent="0.2">
      <c r="D195" s="228"/>
      <c r="E195" s="228"/>
      <c r="F195" s="228"/>
      <c r="J195" s="228"/>
      <c r="K195" s="228"/>
    </row>
    <row r="196" spans="4:11" ht="15.75" customHeight="1" x14ac:dyDescent="0.2">
      <c r="D196" s="228"/>
      <c r="E196" s="228"/>
      <c r="F196" s="228"/>
      <c r="J196" s="228"/>
      <c r="K196" s="228"/>
    </row>
    <row r="197" spans="4:11" ht="15.75" customHeight="1" x14ac:dyDescent="0.2">
      <c r="D197" s="228"/>
      <c r="E197" s="228"/>
      <c r="F197" s="228"/>
      <c r="J197" s="228"/>
      <c r="K197" s="228"/>
    </row>
    <row r="198" spans="4:11" ht="15.75" customHeight="1" x14ac:dyDescent="0.2">
      <c r="D198" s="228"/>
      <c r="E198" s="228"/>
      <c r="F198" s="228"/>
      <c r="J198" s="228"/>
      <c r="K198" s="228"/>
    </row>
    <row r="199" spans="4:11" ht="15.75" customHeight="1" x14ac:dyDescent="0.2">
      <c r="D199" s="228"/>
      <c r="E199" s="228"/>
      <c r="F199" s="228"/>
      <c r="J199" s="228"/>
      <c r="K199" s="228"/>
    </row>
    <row r="200" spans="4:11" ht="15.75" customHeight="1" x14ac:dyDescent="0.2">
      <c r="D200" s="228"/>
      <c r="E200" s="228"/>
      <c r="F200" s="228"/>
      <c r="J200" s="228"/>
      <c r="K200" s="228"/>
    </row>
    <row r="201" spans="4:11" ht="15.75" customHeight="1" x14ac:dyDescent="0.2">
      <c r="D201" s="228"/>
      <c r="E201" s="228"/>
      <c r="F201" s="228"/>
      <c r="J201" s="228"/>
      <c r="K201" s="228"/>
    </row>
    <row r="202" spans="4:11" ht="15.75" customHeight="1" x14ac:dyDescent="0.2">
      <c r="D202" s="228"/>
      <c r="E202" s="228"/>
      <c r="F202" s="228"/>
      <c r="J202" s="228"/>
      <c r="K202" s="228"/>
    </row>
    <row r="203" spans="4:11" ht="15.75" customHeight="1" x14ac:dyDescent="0.2">
      <c r="D203" s="228"/>
      <c r="E203" s="228"/>
      <c r="F203" s="228"/>
      <c r="J203" s="228"/>
      <c r="K203" s="228"/>
    </row>
    <row r="204" spans="4:11" ht="15.75" customHeight="1" x14ac:dyDescent="0.2">
      <c r="D204" s="228"/>
      <c r="E204" s="228"/>
      <c r="F204" s="228"/>
      <c r="J204" s="228"/>
      <c r="K204" s="228"/>
    </row>
    <row r="205" spans="4:11" ht="15.75" customHeight="1" x14ac:dyDescent="0.2">
      <c r="D205" s="228"/>
      <c r="E205" s="228"/>
      <c r="F205" s="228"/>
      <c r="J205" s="228"/>
      <c r="K205" s="228"/>
    </row>
    <row r="206" spans="4:11" ht="15.75" customHeight="1" x14ac:dyDescent="0.2">
      <c r="D206" s="228"/>
      <c r="E206" s="228"/>
      <c r="F206" s="228"/>
      <c r="J206" s="228"/>
      <c r="K206" s="228"/>
    </row>
    <row r="207" spans="4:11" ht="15.75" customHeight="1" x14ac:dyDescent="0.2">
      <c r="D207" s="228"/>
      <c r="E207" s="228"/>
      <c r="F207" s="228"/>
      <c r="J207" s="228"/>
      <c r="K207" s="228"/>
    </row>
    <row r="208" spans="4:11" ht="15.75" customHeight="1" x14ac:dyDescent="0.2">
      <c r="D208" s="228"/>
      <c r="E208" s="228"/>
      <c r="F208" s="228"/>
      <c r="J208" s="228"/>
      <c r="K208" s="228"/>
    </row>
    <row r="209" spans="4:11" ht="15.75" customHeight="1" x14ac:dyDescent="0.2">
      <c r="D209" s="228"/>
      <c r="E209" s="228"/>
      <c r="F209" s="228"/>
      <c r="J209" s="228"/>
      <c r="K209" s="228"/>
    </row>
    <row r="210" spans="4:11" ht="15.75" customHeight="1" x14ac:dyDescent="0.2">
      <c r="D210" s="228"/>
      <c r="E210" s="228"/>
      <c r="F210" s="228"/>
      <c r="J210" s="228"/>
      <c r="K210" s="228"/>
    </row>
    <row r="211" spans="4:11" ht="15.75" customHeight="1" x14ac:dyDescent="0.2">
      <c r="D211" s="228"/>
      <c r="E211" s="228"/>
      <c r="F211" s="228"/>
      <c r="J211" s="228"/>
      <c r="K211" s="228"/>
    </row>
    <row r="212" spans="4:11" ht="15.75" customHeight="1" x14ac:dyDescent="0.2">
      <c r="D212" s="228"/>
      <c r="E212" s="228"/>
      <c r="F212" s="228"/>
      <c r="J212" s="228"/>
      <c r="K212" s="228"/>
    </row>
    <row r="213" spans="4:11" ht="15.75" customHeight="1" x14ac:dyDescent="0.2">
      <c r="D213" s="228"/>
      <c r="E213" s="228"/>
      <c r="F213" s="228"/>
      <c r="J213" s="228"/>
      <c r="K213" s="228"/>
    </row>
    <row r="214" spans="4:11" ht="15.75" customHeight="1" x14ac:dyDescent="0.2">
      <c r="D214" s="228"/>
      <c r="E214" s="228"/>
      <c r="F214" s="228"/>
      <c r="J214" s="228"/>
      <c r="K214" s="228"/>
    </row>
    <row r="215" spans="4:11" ht="15.75" customHeight="1" x14ac:dyDescent="0.2">
      <c r="D215" s="228"/>
      <c r="E215" s="228"/>
      <c r="F215" s="228"/>
      <c r="J215" s="228"/>
      <c r="K215" s="228"/>
    </row>
    <row r="216" spans="4:11" ht="15.75" customHeight="1" x14ac:dyDescent="0.2">
      <c r="D216" s="228"/>
      <c r="E216" s="228"/>
      <c r="F216" s="228"/>
      <c r="J216" s="228"/>
      <c r="K216" s="228"/>
    </row>
    <row r="217" spans="4:11" ht="15.75" customHeight="1" x14ac:dyDescent="0.2">
      <c r="D217" s="228"/>
      <c r="E217" s="228"/>
      <c r="F217" s="228"/>
      <c r="J217" s="228"/>
      <c r="K217" s="228"/>
    </row>
    <row r="218" spans="4:11" ht="15.75" customHeight="1" x14ac:dyDescent="0.2">
      <c r="D218" s="228"/>
      <c r="E218" s="228"/>
      <c r="F218" s="228"/>
      <c r="J218" s="228"/>
      <c r="K218" s="228"/>
    </row>
    <row r="219" spans="4:11" ht="15.75" customHeight="1" x14ac:dyDescent="0.2">
      <c r="D219" s="228"/>
      <c r="E219" s="228"/>
      <c r="F219" s="228"/>
      <c r="J219" s="228"/>
      <c r="K219" s="228"/>
    </row>
    <row r="220" spans="4:11" ht="15.75" customHeight="1" x14ac:dyDescent="0.2">
      <c r="D220" s="228"/>
      <c r="E220" s="228"/>
      <c r="F220" s="228"/>
      <c r="J220" s="228"/>
      <c r="K220" s="228"/>
    </row>
    <row r="221" spans="4:11" ht="15.75" customHeight="1" x14ac:dyDescent="0.2">
      <c r="D221" s="228"/>
      <c r="E221" s="228"/>
      <c r="F221" s="228"/>
      <c r="J221" s="228"/>
      <c r="K221" s="228"/>
    </row>
    <row r="222" spans="4:11" ht="15.75" customHeight="1" x14ac:dyDescent="0.2">
      <c r="D222" s="228"/>
      <c r="E222" s="228"/>
      <c r="F222" s="228"/>
      <c r="J222" s="228"/>
      <c r="K222" s="228"/>
    </row>
    <row r="223" spans="4:11" ht="15.75" customHeight="1" x14ac:dyDescent="0.2">
      <c r="D223" s="228"/>
      <c r="E223" s="228"/>
      <c r="F223" s="228"/>
      <c r="J223" s="228"/>
      <c r="K223" s="228"/>
    </row>
    <row r="224" spans="4:11" ht="15.75" customHeight="1" x14ac:dyDescent="0.2">
      <c r="D224" s="228"/>
      <c r="E224" s="228"/>
      <c r="F224" s="228"/>
      <c r="J224" s="228"/>
      <c r="K224" s="228"/>
    </row>
    <row r="225" spans="4:11" ht="15.75" customHeight="1" x14ac:dyDescent="0.2">
      <c r="D225" s="228"/>
      <c r="E225" s="228"/>
      <c r="F225" s="228"/>
      <c r="J225" s="228"/>
      <c r="K225" s="228"/>
    </row>
    <row r="226" spans="4:11" ht="15.75" customHeight="1" x14ac:dyDescent="0.2">
      <c r="D226" s="228"/>
      <c r="E226" s="228"/>
      <c r="F226" s="228"/>
      <c r="J226" s="228"/>
      <c r="K226" s="228"/>
    </row>
    <row r="227" spans="4:11" ht="15.75" customHeight="1" x14ac:dyDescent="0.2">
      <c r="D227" s="228"/>
      <c r="E227" s="228"/>
      <c r="F227" s="228"/>
      <c r="J227" s="228"/>
      <c r="K227" s="228"/>
    </row>
    <row r="228" spans="4:11" ht="15.75" customHeight="1" x14ac:dyDescent="0.2">
      <c r="D228" s="228"/>
      <c r="E228" s="228"/>
      <c r="F228" s="228"/>
      <c r="J228" s="228"/>
      <c r="K228" s="228"/>
    </row>
    <row r="229" spans="4:11" ht="15.75" customHeight="1" x14ac:dyDescent="0.2">
      <c r="D229" s="228"/>
      <c r="E229" s="228"/>
      <c r="F229" s="228"/>
      <c r="J229" s="228"/>
      <c r="K229" s="228"/>
    </row>
    <row r="230" spans="4:11" ht="15.75" customHeight="1" x14ac:dyDescent="0.2">
      <c r="D230" s="228"/>
      <c r="E230" s="228"/>
      <c r="F230" s="228"/>
      <c r="J230" s="228"/>
      <c r="K230" s="228"/>
    </row>
    <row r="231" spans="4:11" ht="15.75" customHeight="1" x14ac:dyDescent="0.2">
      <c r="D231" s="228"/>
      <c r="E231" s="228"/>
      <c r="F231" s="228"/>
      <c r="J231" s="228"/>
      <c r="K231" s="228"/>
    </row>
    <row r="232" spans="4:11" ht="15.75" customHeight="1" x14ac:dyDescent="0.2">
      <c r="D232" s="228"/>
      <c r="E232" s="228"/>
      <c r="F232" s="228"/>
      <c r="J232" s="228"/>
      <c r="K232" s="228"/>
    </row>
    <row r="233" spans="4:11" ht="15.75" customHeight="1" x14ac:dyDescent="0.2">
      <c r="D233" s="228"/>
      <c r="E233" s="228"/>
      <c r="F233" s="228"/>
      <c r="J233" s="228"/>
      <c r="K233" s="228"/>
    </row>
    <row r="234" spans="4:11" ht="15.75" customHeight="1" x14ac:dyDescent="0.2">
      <c r="D234" s="228"/>
      <c r="E234" s="228"/>
      <c r="F234" s="228"/>
      <c r="J234" s="228"/>
      <c r="K234" s="228"/>
    </row>
    <row r="235" spans="4:11" ht="15.75" customHeight="1" x14ac:dyDescent="0.2">
      <c r="D235" s="228"/>
      <c r="E235" s="228"/>
      <c r="F235" s="228"/>
      <c r="J235" s="228"/>
      <c r="K235" s="228"/>
    </row>
    <row r="236" spans="4:11" ht="15.75" customHeight="1" x14ac:dyDescent="0.2">
      <c r="D236" s="228"/>
      <c r="E236" s="228"/>
      <c r="F236" s="228"/>
      <c r="J236" s="228"/>
      <c r="K236" s="228"/>
    </row>
    <row r="237" spans="4:11" ht="15.75" customHeight="1" x14ac:dyDescent="0.2">
      <c r="D237" s="228"/>
      <c r="E237" s="228"/>
      <c r="F237" s="228"/>
      <c r="J237" s="228"/>
      <c r="K237" s="228"/>
    </row>
    <row r="238" spans="4:11" ht="15.75" customHeight="1" x14ac:dyDescent="0.2">
      <c r="D238" s="228"/>
      <c r="E238" s="228"/>
      <c r="F238" s="228"/>
      <c r="J238" s="228"/>
      <c r="K238" s="228"/>
    </row>
    <row r="239" spans="4:11" ht="15.75" customHeight="1" x14ac:dyDescent="0.2">
      <c r="D239" s="228"/>
      <c r="E239" s="228"/>
      <c r="F239" s="228"/>
      <c r="J239" s="228"/>
      <c r="K239" s="228"/>
    </row>
    <row r="240" spans="4:11" ht="15.75" customHeight="1" x14ac:dyDescent="0.2">
      <c r="D240" s="228"/>
      <c r="E240" s="228"/>
      <c r="F240" s="228"/>
      <c r="J240" s="228"/>
      <c r="K240" s="228"/>
    </row>
    <row r="241" spans="4:11" ht="15.75" customHeight="1" x14ac:dyDescent="0.2">
      <c r="D241" s="228"/>
      <c r="E241" s="228"/>
      <c r="F241" s="228"/>
      <c r="J241" s="228"/>
      <c r="K241" s="228"/>
    </row>
    <row r="242" spans="4:11" ht="15.75" customHeight="1" x14ac:dyDescent="0.2">
      <c r="D242" s="228"/>
      <c r="E242" s="228"/>
      <c r="F242" s="228"/>
      <c r="J242" s="228"/>
      <c r="K242" s="228"/>
    </row>
    <row r="243" spans="4:11" ht="15.75" customHeight="1" x14ac:dyDescent="0.2">
      <c r="D243" s="228"/>
      <c r="E243" s="228"/>
      <c r="F243" s="228"/>
      <c r="J243" s="228"/>
      <c r="K243" s="228"/>
    </row>
    <row r="244" spans="4:11" ht="15.75" customHeight="1" x14ac:dyDescent="0.2">
      <c r="D244" s="228"/>
      <c r="E244" s="228"/>
      <c r="F244" s="228"/>
      <c r="J244" s="228"/>
      <c r="K244" s="228"/>
    </row>
    <row r="245" spans="4:11" ht="15.75" customHeight="1" x14ac:dyDescent="0.2">
      <c r="D245" s="228"/>
      <c r="E245" s="228"/>
      <c r="F245" s="228"/>
      <c r="J245" s="228"/>
      <c r="K245" s="228"/>
    </row>
    <row r="246" spans="4:11" ht="15.75" customHeight="1" x14ac:dyDescent="0.2">
      <c r="D246" s="228"/>
      <c r="E246" s="228"/>
      <c r="F246" s="228"/>
      <c r="J246" s="228"/>
      <c r="K246" s="228"/>
    </row>
    <row r="247" spans="4:11" ht="15.75" customHeight="1" x14ac:dyDescent="0.2">
      <c r="D247" s="228"/>
      <c r="E247" s="228"/>
      <c r="F247" s="228"/>
      <c r="J247" s="228"/>
      <c r="K247" s="228"/>
    </row>
    <row r="248" spans="4:11" ht="15.75" customHeight="1" x14ac:dyDescent="0.2">
      <c r="D248" s="228"/>
      <c r="E248" s="228"/>
      <c r="F248" s="228"/>
      <c r="J248" s="228"/>
      <c r="K248" s="228"/>
    </row>
    <row r="249" spans="4:11" ht="15.75" customHeight="1" x14ac:dyDescent="0.2">
      <c r="D249" s="228"/>
      <c r="E249" s="228"/>
      <c r="F249" s="228"/>
      <c r="J249" s="228"/>
      <c r="K249" s="228"/>
    </row>
    <row r="250" spans="4:11" ht="15.75" customHeight="1" x14ac:dyDescent="0.2">
      <c r="D250" s="228"/>
      <c r="E250" s="228"/>
      <c r="F250" s="228"/>
      <c r="J250" s="228"/>
      <c r="K250" s="228"/>
    </row>
    <row r="251" spans="4:11" ht="15.75" customHeight="1" x14ac:dyDescent="0.2">
      <c r="D251" s="228"/>
      <c r="E251" s="228"/>
      <c r="F251" s="228"/>
      <c r="J251" s="228"/>
      <c r="K251" s="228"/>
    </row>
    <row r="252" spans="4:11" ht="15.75" customHeight="1" x14ac:dyDescent="0.2">
      <c r="D252" s="228"/>
      <c r="E252" s="228"/>
      <c r="F252" s="228"/>
      <c r="J252" s="228"/>
      <c r="K252" s="228"/>
    </row>
    <row r="253" spans="4:11" ht="15.75" customHeight="1" x14ac:dyDescent="0.2">
      <c r="D253" s="228"/>
      <c r="E253" s="228"/>
      <c r="F253" s="228"/>
      <c r="J253" s="228"/>
      <c r="K253" s="228"/>
    </row>
    <row r="254" spans="4:11" ht="15.75" customHeight="1" x14ac:dyDescent="0.2">
      <c r="D254" s="228"/>
      <c r="E254" s="228"/>
      <c r="F254" s="228"/>
      <c r="J254" s="228"/>
      <c r="K254" s="228"/>
    </row>
    <row r="255" spans="4:11" ht="15.75" customHeight="1" x14ac:dyDescent="0.2">
      <c r="D255" s="228"/>
      <c r="E255" s="228"/>
      <c r="F255" s="228"/>
      <c r="J255" s="228"/>
      <c r="K255" s="228"/>
    </row>
    <row r="256" spans="4:11" ht="15.75" customHeight="1" x14ac:dyDescent="0.2">
      <c r="D256" s="228"/>
      <c r="E256" s="228"/>
      <c r="F256" s="228"/>
      <c r="J256" s="228"/>
      <c r="K256" s="228"/>
    </row>
    <row r="257" spans="4:11" ht="15.75" customHeight="1" x14ac:dyDescent="0.2">
      <c r="D257" s="228"/>
      <c r="E257" s="228"/>
      <c r="F257" s="228"/>
      <c r="J257" s="228"/>
      <c r="K257" s="228"/>
    </row>
    <row r="258" spans="4:11" ht="15.75" customHeight="1" x14ac:dyDescent="0.2">
      <c r="D258" s="228"/>
      <c r="E258" s="228"/>
      <c r="F258" s="228"/>
      <c r="J258" s="228"/>
      <c r="K258" s="228"/>
    </row>
    <row r="259" spans="4:11" ht="15.75" customHeight="1" x14ac:dyDescent="0.2">
      <c r="D259" s="228"/>
      <c r="E259" s="228"/>
      <c r="F259" s="228"/>
      <c r="J259" s="228"/>
      <c r="K259" s="228"/>
    </row>
    <row r="260" spans="4:11" ht="15.75" customHeight="1" x14ac:dyDescent="0.2">
      <c r="D260" s="228"/>
      <c r="E260" s="228"/>
      <c r="F260" s="228"/>
      <c r="J260" s="228"/>
      <c r="K260" s="228"/>
    </row>
    <row r="261" spans="4:11" ht="15.75" customHeight="1" x14ac:dyDescent="0.2">
      <c r="D261" s="228"/>
      <c r="E261" s="228"/>
      <c r="F261" s="228"/>
      <c r="J261" s="228"/>
      <c r="K261" s="228"/>
    </row>
    <row r="262" spans="4:11" ht="15.75" customHeight="1" x14ac:dyDescent="0.2">
      <c r="D262" s="228"/>
      <c r="E262" s="228"/>
      <c r="F262" s="228"/>
      <c r="J262" s="228"/>
      <c r="K262" s="228"/>
    </row>
    <row r="263" spans="4:11" ht="15.75" customHeight="1" x14ac:dyDescent="0.2">
      <c r="D263" s="228"/>
      <c r="E263" s="228"/>
      <c r="F263" s="228"/>
      <c r="J263" s="228"/>
      <c r="K263" s="228"/>
    </row>
    <row r="264" spans="4:11" ht="15.75" customHeight="1" x14ac:dyDescent="0.2">
      <c r="D264" s="228"/>
      <c r="E264" s="228"/>
      <c r="F264" s="228"/>
      <c r="J264" s="228"/>
      <c r="K264" s="228"/>
    </row>
    <row r="265" spans="4:11" ht="15.75" customHeight="1" x14ac:dyDescent="0.2">
      <c r="D265" s="228"/>
      <c r="E265" s="228"/>
      <c r="F265" s="228"/>
      <c r="J265" s="228"/>
      <c r="K265" s="228"/>
    </row>
    <row r="266" spans="4:11" ht="15.75" customHeight="1" x14ac:dyDescent="0.2">
      <c r="D266" s="228"/>
      <c r="E266" s="228"/>
      <c r="F266" s="228"/>
      <c r="J266" s="228"/>
      <c r="K266" s="228"/>
    </row>
    <row r="267" spans="4:11" ht="15.75" customHeight="1" x14ac:dyDescent="0.2">
      <c r="D267" s="228"/>
      <c r="E267" s="228"/>
      <c r="F267" s="228"/>
      <c r="J267" s="228"/>
      <c r="K267" s="228"/>
    </row>
    <row r="268" spans="4:11" ht="15.75" customHeight="1" x14ac:dyDescent="0.2">
      <c r="D268" s="228"/>
      <c r="E268" s="228"/>
      <c r="F268" s="228"/>
      <c r="J268" s="228"/>
      <c r="K268" s="228"/>
    </row>
    <row r="269" spans="4:11" ht="15.75" customHeight="1" x14ac:dyDescent="0.2">
      <c r="D269" s="228"/>
      <c r="E269" s="228"/>
      <c r="F269" s="228"/>
      <c r="J269" s="228"/>
      <c r="K269" s="228"/>
    </row>
    <row r="270" spans="4:11" ht="15.75" customHeight="1" x14ac:dyDescent="0.2">
      <c r="D270" s="228"/>
      <c r="E270" s="228"/>
      <c r="F270" s="228"/>
      <c r="J270" s="228"/>
      <c r="K270" s="228"/>
    </row>
    <row r="271" spans="4:11" ht="15.75" customHeight="1" x14ac:dyDescent="0.2">
      <c r="D271" s="228"/>
      <c r="E271" s="228"/>
      <c r="F271" s="228"/>
      <c r="J271" s="228"/>
      <c r="K271" s="228"/>
    </row>
    <row r="272" spans="4:11" ht="15.75" customHeight="1" x14ac:dyDescent="0.2">
      <c r="D272" s="228"/>
      <c r="E272" s="228"/>
      <c r="F272" s="228"/>
      <c r="J272" s="228"/>
      <c r="K272" s="228"/>
    </row>
    <row r="273" spans="4:11" ht="15.75" customHeight="1" x14ac:dyDescent="0.2">
      <c r="D273" s="228"/>
      <c r="E273" s="228"/>
      <c r="F273" s="228"/>
      <c r="J273" s="228"/>
      <c r="K273" s="228"/>
    </row>
    <row r="274" spans="4:11" ht="15.75" customHeight="1" x14ac:dyDescent="0.2">
      <c r="D274" s="228"/>
      <c r="E274" s="228"/>
      <c r="F274" s="228"/>
      <c r="J274" s="228"/>
      <c r="K274" s="228"/>
    </row>
    <row r="275" spans="4:11" ht="15.75" customHeight="1" x14ac:dyDescent="0.2">
      <c r="D275" s="228"/>
      <c r="E275" s="228"/>
      <c r="F275" s="228"/>
      <c r="J275" s="228"/>
      <c r="K275" s="228"/>
    </row>
    <row r="276" spans="4:11" ht="15.75" customHeight="1" x14ac:dyDescent="0.2">
      <c r="D276" s="228"/>
      <c r="E276" s="228"/>
      <c r="F276" s="228"/>
      <c r="J276" s="228"/>
      <c r="K276" s="228"/>
    </row>
    <row r="277" spans="4:11" ht="15.75" customHeight="1" x14ac:dyDescent="0.2">
      <c r="D277" s="228"/>
      <c r="E277" s="228"/>
      <c r="F277" s="228"/>
      <c r="J277" s="228"/>
      <c r="K277" s="228"/>
    </row>
    <row r="278" spans="4:11" ht="15.75" customHeight="1" x14ac:dyDescent="0.2">
      <c r="D278" s="228"/>
      <c r="E278" s="228"/>
      <c r="F278" s="228"/>
      <c r="J278" s="228"/>
      <c r="K278" s="228"/>
    </row>
    <row r="279" spans="4:11" ht="15.75" customHeight="1" x14ac:dyDescent="0.2">
      <c r="D279" s="228"/>
      <c r="E279" s="228"/>
      <c r="F279" s="228"/>
      <c r="J279" s="228"/>
      <c r="K279" s="228"/>
    </row>
    <row r="280" spans="4:11" ht="15.75" customHeight="1" x14ac:dyDescent="0.2">
      <c r="D280" s="228"/>
      <c r="E280" s="228"/>
      <c r="F280" s="228"/>
      <c r="J280" s="228"/>
      <c r="K280" s="228"/>
    </row>
    <row r="281" spans="4:11" ht="15.75" customHeight="1" x14ac:dyDescent="0.2">
      <c r="D281" s="228"/>
      <c r="E281" s="228"/>
      <c r="F281" s="228"/>
      <c r="J281" s="228"/>
      <c r="K281" s="228"/>
    </row>
    <row r="282" spans="4:11" ht="15.75" customHeight="1" x14ac:dyDescent="0.2">
      <c r="D282" s="228"/>
      <c r="E282" s="228"/>
      <c r="F282" s="228"/>
      <c r="J282" s="228"/>
      <c r="K282" s="228"/>
    </row>
    <row r="283" spans="4:11" ht="15.75" customHeight="1" x14ac:dyDescent="0.2">
      <c r="D283" s="228"/>
      <c r="E283" s="228"/>
      <c r="F283" s="228"/>
      <c r="J283" s="228"/>
      <c r="K283" s="228"/>
    </row>
    <row r="284" spans="4:11" ht="15.75" customHeight="1" x14ac:dyDescent="0.2">
      <c r="D284" s="228"/>
      <c r="E284" s="228"/>
      <c r="F284" s="228"/>
      <c r="J284" s="228"/>
      <c r="K284" s="228"/>
    </row>
    <row r="285" spans="4:11" ht="15.75" customHeight="1" x14ac:dyDescent="0.2">
      <c r="D285" s="228"/>
      <c r="E285" s="228"/>
      <c r="F285" s="228"/>
      <c r="J285" s="228"/>
      <c r="K285" s="228"/>
    </row>
    <row r="286" spans="4:11" ht="15.75" customHeight="1" x14ac:dyDescent="0.2">
      <c r="D286" s="228"/>
      <c r="E286" s="228"/>
      <c r="F286" s="228"/>
      <c r="J286" s="228"/>
      <c r="K286" s="228"/>
    </row>
    <row r="287" spans="4:11" ht="15.75" customHeight="1" x14ac:dyDescent="0.2">
      <c r="D287" s="228"/>
      <c r="E287" s="228"/>
      <c r="F287" s="228"/>
      <c r="J287" s="228"/>
      <c r="K287" s="228"/>
    </row>
    <row r="288" spans="4:11" ht="15.75" customHeight="1" x14ac:dyDescent="0.2">
      <c r="D288" s="228"/>
      <c r="E288" s="228"/>
      <c r="F288" s="228"/>
      <c r="J288" s="228"/>
      <c r="K288" s="228"/>
    </row>
    <row r="289" spans="4:11" ht="15.75" customHeight="1" x14ac:dyDescent="0.2">
      <c r="D289" s="228"/>
      <c r="E289" s="228"/>
      <c r="F289" s="228"/>
      <c r="J289" s="228"/>
      <c r="K289" s="228"/>
    </row>
    <row r="290" spans="4:11" ht="15.75" customHeight="1" x14ac:dyDescent="0.2">
      <c r="D290" s="228"/>
      <c r="E290" s="228"/>
      <c r="F290" s="228"/>
      <c r="J290" s="228"/>
      <c r="K290" s="228"/>
    </row>
    <row r="291" spans="4:11" ht="15.75" customHeight="1" x14ac:dyDescent="0.2">
      <c r="D291" s="228"/>
      <c r="E291" s="228"/>
      <c r="F291" s="228"/>
      <c r="J291" s="228"/>
      <c r="K291" s="228"/>
    </row>
    <row r="292" spans="4:11" ht="15.75" customHeight="1" x14ac:dyDescent="0.2">
      <c r="D292" s="228"/>
      <c r="E292" s="228"/>
      <c r="F292" s="228"/>
      <c r="J292" s="228"/>
      <c r="K292" s="228"/>
    </row>
    <row r="293" spans="4:11" ht="15.75" customHeight="1" x14ac:dyDescent="0.2">
      <c r="D293" s="228"/>
      <c r="E293" s="228"/>
      <c r="F293" s="228"/>
      <c r="J293" s="228"/>
      <c r="K293" s="228"/>
    </row>
    <row r="294" spans="4:11" ht="15.75" customHeight="1" x14ac:dyDescent="0.2">
      <c r="D294" s="228"/>
      <c r="E294" s="228"/>
      <c r="F294" s="228"/>
      <c r="J294" s="228"/>
      <c r="K294" s="228"/>
    </row>
    <row r="295" spans="4:11" ht="15.75" customHeight="1" x14ac:dyDescent="0.2">
      <c r="D295" s="228"/>
      <c r="E295" s="228"/>
      <c r="F295" s="228"/>
      <c r="J295" s="228"/>
      <c r="K295" s="228"/>
    </row>
    <row r="296" spans="4:11" ht="15.75" customHeight="1" x14ac:dyDescent="0.2">
      <c r="D296" s="228"/>
      <c r="E296" s="228"/>
      <c r="F296" s="228"/>
      <c r="J296" s="228"/>
      <c r="K296" s="228"/>
    </row>
    <row r="297" spans="4:11" ht="15.75" customHeight="1" x14ac:dyDescent="0.2">
      <c r="D297" s="228"/>
      <c r="E297" s="228"/>
      <c r="F297" s="228"/>
      <c r="J297" s="228"/>
      <c r="K297" s="228"/>
    </row>
    <row r="298" spans="4:11" ht="15.75" customHeight="1" x14ac:dyDescent="0.2">
      <c r="D298" s="228"/>
      <c r="E298" s="228"/>
      <c r="F298" s="228"/>
      <c r="J298" s="228"/>
      <c r="K298" s="228"/>
    </row>
    <row r="299" spans="4:11" ht="15.75" customHeight="1" x14ac:dyDescent="0.2">
      <c r="D299" s="228"/>
      <c r="E299" s="228"/>
      <c r="F299" s="228"/>
      <c r="J299" s="228"/>
      <c r="K299" s="228"/>
    </row>
    <row r="300" spans="4:11" ht="15.75" customHeight="1" x14ac:dyDescent="0.2">
      <c r="D300" s="228"/>
      <c r="E300" s="228"/>
      <c r="F300" s="228"/>
      <c r="J300" s="228"/>
      <c r="K300" s="228"/>
    </row>
    <row r="301" spans="4:11" ht="15.75" customHeight="1" x14ac:dyDescent="0.2">
      <c r="D301" s="228"/>
      <c r="E301" s="228"/>
      <c r="F301" s="228"/>
      <c r="J301" s="228"/>
      <c r="K301" s="228"/>
    </row>
    <row r="302" spans="4:11" ht="15.75" customHeight="1" x14ac:dyDescent="0.2">
      <c r="D302" s="228"/>
      <c r="E302" s="228"/>
      <c r="F302" s="228"/>
      <c r="J302" s="228"/>
      <c r="K302" s="228"/>
    </row>
    <row r="303" spans="4:11" ht="15.75" customHeight="1" x14ac:dyDescent="0.2">
      <c r="D303" s="228"/>
      <c r="E303" s="228"/>
      <c r="F303" s="228"/>
      <c r="J303" s="228"/>
      <c r="K303" s="228"/>
    </row>
    <row r="304" spans="4:11" ht="15.75" customHeight="1" x14ac:dyDescent="0.2">
      <c r="D304" s="228"/>
      <c r="E304" s="228"/>
      <c r="F304" s="228"/>
      <c r="J304" s="228"/>
      <c r="K304" s="228"/>
    </row>
    <row r="305" spans="4:11" ht="15.75" customHeight="1" x14ac:dyDescent="0.2">
      <c r="D305" s="228"/>
      <c r="E305" s="228"/>
      <c r="F305" s="228"/>
      <c r="J305" s="228"/>
      <c r="K305" s="228"/>
    </row>
    <row r="306" spans="4:11" ht="15.75" customHeight="1" x14ac:dyDescent="0.2">
      <c r="D306" s="228"/>
      <c r="E306" s="228"/>
      <c r="F306" s="228"/>
      <c r="J306" s="228"/>
      <c r="K306" s="228"/>
    </row>
    <row r="307" spans="4:11" ht="15.75" customHeight="1" x14ac:dyDescent="0.2">
      <c r="D307" s="228"/>
      <c r="E307" s="228"/>
      <c r="F307" s="228"/>
      <c r="J307" s="228"/>
      <c r="K307" s="228"/>
    </row>
    <row r="308" spans="4:11" ht="15.75" customHeight="1" x14ac:dyDescent="0.2">
      <c r="D308" s="228"/>
      <c r="E308" s="228"/>
      <c r="F308" s="228"/>
      <c r="J308" s="228"/>
      <c r="K308" s="228"/>
    </row>
    <row r="309" spans="4:11" ht="15.75" customHeight="1" x14ac:dyDescent="0.2">
      <c r="D309" s="228"/>
      <c r="E309" s="228"/>
      <c r="F309" s="228"/>
      <c r="J309" s="228"/>
      <c r="K309" s="228"/>
    </row>
    <row r="310" spans="4:11" ht="15.75" customHeight="1" x14ac:dyDescent="0.2">
      <c r="D310" s="228"/>
      <c r="E310" s="228"/>
      <c r="F310" s="228"/>
      <c r="J310" s="228"/>
      <c r="K310" s="228"/>
    </row>
    <row r="311" spans="4:11" ht="15.75" customHeight="1" x14ac:dyDescent="0.2">
      <c r="D311" s="228"/>
      <c r="E311" s="228"/>
      <c r="F311" s="228"/>
      <c r="J311" s="228"/>
      <c r="K311" s="228"/>
    </row>
    <row r="312" spans="4:11" ht="15.75" customHeight="1" x14ac:dyDescent="0.2">
      <c r="D312" s="228"/>
      <c r="E312" s="228"/>
      <c r="F312" s="228"/>
      <c r="J312" s="228"/>
      <c r="K312" s="228"/>
    </row>
    <row r="313" spans="4:11" ht="15.75" customHeight="1" x14ac:dyDescent="0.2">
      <c r="D313" s="228"/>
      <c r="E313" s="228"/>
      <c r="F313" s="228"/>
      <c r="J313" s="228"/>
      <c r="K313" s="228"/>
    </row>
    <row r="314" spans="4:11" ht="15.75" customHeight="1" x14ac:dyDescent="0.2">
      <c r="D314" s="228"/>
      <c r="E314" s="228"/>
      <c r="F314" s="228"/>
      <c r="J314" s="228"/>
      <c r="K314" s="228"/>
    </row>
    <row r="315" spans="4:11" ht="15.75" customHeight="1" x14ac:dyDescent="0.2">
      <c r="D315" s="228"/>
      <c r="E315" s="228"/>
      <c r="F315" s="228"/>
      <c r="J315" s="228"/>
      <c r="K315" s="228"/>
    </row>
    <row r="316" spans="4:11" ht="15.75" customHeight="1" x14ac:dyDescent="0.2">
      <c r="D316" s="228"/>
      <c r="E316" s="228"/>
      <c r="F316" s="228"/>
      <c r="J316" s="228"/>
      <c r="K316" s="228"/>
    </row>
    <row r="317" spans="4:11" ht="15.75" customHeight="1" x14ac:dyDescent="0.2">
      <c r="D317" s="228"/>
      <c r="E317" s="228"/>
      <c r="F317" s="228"/>
      <c r="J317" s="228"/>
      <c r="K317" s="228"/>
    </row>
    <row r="318" spans="4:11" ht="15.75" customHeight="1" x14ac:dyDescent="0.2">
      <c r="D318" s="228"/>
      <c r="E318" s="228"/>
      <c r="F318" s="228"/>
      <c r="J318" s="228"/>
      <c r="K318" s="228"/>
    </row>
    <row r="319" spans="4:11" ht="15.75" customHeight="1" x14ac:dyDescent="0.2">
      <c r="D319" s="228"/>
      <c r="E319" s="228"/>
      <c r="F319" s="228"/>
      <c r="J319" s="228"/>
      <c r="K319" s="228"/>
    </row>
    <row r="320" spans="4:11" ht="15.75" customHeight="1" x14ac:dyDescent="0.2">
      <c r="D320" s="228"/>
      <c r="E320" s="228"/>
      <c r="F320" s="228"/>
      <c r="J320" s="228"/>
      <c r="K320" s="228"/>
    </row>
    <row r="321" spans="4:11" ht="15.75" customHeight="1" x14ac:dyDescent="0.2">
      <c r="D321" s="228"/>
      <c r="E321" s="228"/>
      <c r="F321" s="228"/>
      <c r="J321" s="228"/>
      <c r="K321" s="228"/>
    </row>
    <row r="322" spans="4:11" ht="15.75" customHeight="1" x14ac:dyDescent="0.2">
      <c r="D322" s="228"/>
      <c r="E322" s="228"/>
      <c r="F322" s="228"/>
      <c r="J322" s="228"/>
      <c r="K322" s="228"/>
    </row>
    <row r="323" spans="4:11" ht="15.75" customHeight="1" x14ac:dyDescent="0.2">
      <c r="D323" s="228"/>
      <c r="E323" s="228"/>
      <c r="F323" s="228"/>
      <c r="J323" s="228"/>
      <c r="K323" s="228"/>
    </row>
    <row r="324" spans="4:11" ht="15.75" customHeight="1" x14ac:dyDescent="0.2">
      <c r="D324" s="228"/>
      <c r="E324" s="228"/>
      <c r="F324" s="228"/>
      <c r="J324" s="228"/>
      <c r="K324" s="228"/>
    </row>
    <row r="325" spans="4:11" ht="15.75" customHeight="1" x14ac:dyDescent="0.2">
      <c r="D325" s="228"/>
      <c r="E325" s="228"/>
      <c r="F325" s="228"/>
      <c r="J325" s="228"/>
      <c r="K325" s="228"/>
    </row>
    <row r="326" spans="4:11" ht="15.75" customHeight="1" x14ac:dyDescent="0.2">
      <c r="D326" s="228"/>
      <c r="E326" s="228"/>
      <c r="F326" s="228"/>
      <c r="J326" s="228"/>
      <c r="K326" s="228"/>
    </row>
    <row r="327" spans="4:11" ht="15.75" customHeight="1" x14ac:dyDescent="0.2">
      <c r="D327" s="228"/>
      <c r="E327" s="228"/>
      <c r="F327" s="228"/>
      <c r="J327" s="228"/>
      <c r="K327" s="228"/>
    </row>
    <row r="328" spans="4:11" ht="15.75" customHeight="1" x14ac:dyDescent="0.2">
      <c r="D328" s="228"/>
      <c r="E328" s="228"/>
      <c r="F328" s="228"/>
      <c r="J328" s="228"/>
      <c r="K328" s="228"/>
    </row>
    <row r="329" spans="4:11" ht="15.75" customHeight="1" x14ac:dyDescent="0.2">
      <c r="D329" s="228"/>
      <c r="E329" s="228"/>
      <c r="F329" s="228"/>
      <c r="J329" s="228"/>
      <c r="K329" s="228"/>
    </row>
    <row r="330" spans="4:11" ht="15.75" customHeight="1" x14ac:dyDescent="0.2">
      <c r="D330" s="228"/>
      <c r="E330" s="228"/>
      <c r="F330" s="228"/>
      <c r="J330" s="228"/>
      <c r="K330" s="228"/>
    </row>
    <row r="331" spans="4:11" ht="15.75" customHeight="1" x14ac:dyDescent="0.2">
      <c r="D331" s="228"/>
      <c r="E331" s="228"/>
      <c r="F331" s="228"/>
      <c r="J331" s="228"/>
      <c r="K331" s="228"/>
    </row>
    <row r="332" spans="4:11" ht="15.75" customHeight="1" x14ac:dyDescent="0.2">
      <c r="D332" s="228"/>
      <c r="E332" s="228"/>
      <c r="F332" s="228"/>
      <c r="J332" s="228"/>
      <c r="K332" s="228"/>
    </row>
    <row r="333" spans="4:11" ht="15.75" customHeight="1" x14ac:dyDescent="0.2">
      <c r="D333" s="228"/>
      <c r="E333" s="228"/>
      <c r="F333" s="228"/>
      <c r="J333" s="228"/>
      <c r="K333" s="228"/>
    </row>
    <row r="334" spans="4:11" ht="15.75" customHeight="1" x14ac:dyDescent="0.2">
      <c r="D334" s="228"/>
      <c r="E334" s="228"/>
      <c r="F334" s="228"/>
      <c r="J334" s="228"/>
      <c r="K334" s="228"/>
    </row>
    <row r="335" spans="4:11" ht="15.75" customHeight="1" x14ac:dyDescent="0.2">
      <c r="D335" s="228"/>
      <c r="E335" s="228"/>
      <c r="F335" s="228"/>
      <c r="J335" s="228"/>
      <c r="K335" s="228"/>
    </row>
    <row r="336" spans="4:11" ht="15.75" customHeight="1" x14ac:dyDescent="0.2">
      <c r="D336" s="228"/>
      <c r="E336" s="228"/>
      <c r="F336" s="228"/>
      <c r="J336" s="228"/>
      <c r="K336" s="228"/>
    </row>
    <row r="337" spans="4:11" ht="15.75" customHeight="1" x14ac:dyDescent="0.2">
      <c r="D337" s="228"/>
      <c r="E337" s="228"/>
      <c r="F337" s="228"/>
      <c r="J337" s="228"/>
      <c r="K337" s="228"/>
    </row>
    <row r="338" spans="4:11" ht="15.75" customHeight="1" x14ac:dyDescent="0.2">
      <c r="D338" s="228"/>
      <c r="E338" s="228"/>
      <c r="F338" s="228"/>
      <c r="J338" s="228"/>
      <c r="K338" s="228"/>
    </row>
    <row r="339" spans="4:11" ht="15.75" customHeight="1" x14ac:dyDescent="0.2">
      <c r="D339" s="228"/>
      <c r="E339" s="228"/>
      <c r="F339" s="228"/>
      <c r="J339" s="228"/>
      <c r="K339" s="228"/>
    </row>
    <row r="340" spans="4:11" ht="15.75" customHeight="1" x14ac:dyDescent="0.2">
      <c r="D340" s="228"/>
      <c r="E340" s="228"/>
      <c r="F340" s="228"/>
      <c r="J340" s="228"/>
      <c r="K340" s="228"/>
    </row>
    <row r="341" spans="4:11" ht="15.75" customHeight="1" x14ac:dyDescent="0.2">
      <c r="D341" s="228"/>
      <c r="E341" s="228"/>
      <c r="F341" s="228"/>
      <c r="J341" s="228"/>
      <c r="K341" s="228"/>
    </row>
    <row r="342" spans="4:11" ht="15.75" customHeight="1" x14ac:dyDescent="0.2">
      <c r="D342" s="228"/>
      <c r="E342" s="228"/>
      <c r="F342" s="228"/>
      <c r="J342" s="228"/>
      <c r="K342" s="228"/>
    </row>
    <row r="343" spans="4:11" ht="15.75" customHeight="1" x14ac:dyDescent="0.2">
      <c r="D343" s="228"/>
      <c r="E343" s="228"/>
      <c r="F343" s="228"/>
      <c r="J343" s="228"/>
      <c r="K343" s="228"/>
    </row>
    <row r="344" spans="4:11" ht="15.75" customHeight="1" x14ac:dyDescent="0.2">
      <c r="D344" s="228"/>
      <c r="E344" s="228"/>
      <c r="F344" s="228"/>
      <c r="J344" s="228"/>
      <c r="K344" s="228"/>
    </row>
    <row r="345" spans="4:11" ht="15.75" customHeight="1" x14ac:dyDescent="0.2">
      <c r="D345" s="228"/>
      <c r="E345" s="228"/>
      <c r="F345" s="228"/>
      <c r="J345" s="228"/>
      <c r="K345" s="228"/>
    </row>
    <row r="346" spans="4:11" ht="15.75" customHeight="1" x14ac:dyDescent="0.2">
      <c r="D346" s="228"/>
      <c r="E346" s="228"/>
      <c r="F346" s="228"/>
      <c r="J346" s="228"/>
      <c r="K346" s="228"/>
    </row>
    <row r="347" spans="4:11" ht="15.75" customHeight="1" x14ac:dyDescent="0.2">
      <c r="D347" s="228"/>
      <c r="E347" s="228"/>
      <c r="F347" s="228"/>
      <c r="J347" s="228"/>
      <c r="K347" s="228"/>
    </row>
    <row r="348" spans="4:11" ht="15.75" customHeight="1" x14ac:dyDescent="0.2">
      <c r="D348" s="228"/>
      <c r="E348" s="228"/>
      <c r="F348" s="228"/>
      <c r="J348" s="228"/>
      <c r="K348" s="228"/>
    </row>
    <row r="349" spans="4:11" ht="15.75" customHeight="1" x14ac:dyDescent="0.2">
      <c r="D349" s="228"/>
      <c r="E349" s="228"/>
      <c r="F349" s="228"/>
      <c r="J349" s="228"/>
      <c r="K349" s="228"/>
    </row>
    <row r="350" spans="4:11" ht="15.75" customHeight="1" x14ac:dyDescent="0.2">
      <c r="D350" s="228"/>
      <c r="E350" s="228"/>
      <c r="F350" s="228"/>
      <c r="J350" s="228"/>
      <c r="K350" s="228"/>
    </row>
    <row r="351" spans="4:11" ht="15.75" customHeight="1" x14ac:dyDescent="0.2">
      <c r="D351" s="228"/>
      <c r="E351" s="228"/>
      <c r="F351" s="228"/>
      <c r="J351" s="228"/>
      <c r="K351" s="228"/>
    </row>
    <row r="352" spans="4:11" ht="15.75" customHeight="1" x14ac:dyDescent="0.2">
      <c r="D352" s="228"/>
      <c r="E352" s="228"/>
      <c r="F352" s="228"/>
      <c r="J352" s="228"/>
      <c r="K352" s="228"/>
    </row>
    <row r="353" spans="4:11" ht="15.75" customHeight="1" x14ac:dyDescent="0.2">
      <c r="D353" s="228"/>
      <c r="E353" s="228"/>
      <c r="F353" s="228"/>
      <c r="J353" s="228"/>
      <c r="K353" s="228"/>
    </row>
    <row r="354" spans="4:11" ht="15.75" customHeight="1" x14ac:dyDescent="0.2">
      <c r="D354" s="228"/>
      <c r="E354" s="228"/>
      <c r="F354" s="228"/>
      <c r="J354" s="228"/>
      <c r="K354" s="228"/>
    </row>
    <row r="355" spans="4:11" ht="15.75" customHeight="1" x14ac:dyDescent="0.2">
      <c r="D355" s="228"/>
      <c r="E355" s="228"/>
      <c r="F355" s="228"/>
      <c r="J355" s="228"/>
      <c r="K355" s="228"/>
    </row>
    <row r="356" spans="4:11" ht="15.75" customHeight="1" x14ac:dyDescent="0.2">
      <c r="D356" s="228"/>
      <c r="E356" s="228"/>
      <c r="F356" s="228"/>
      <c r="J356" s="228"/>
      <c r="K356" s="228"/>
    </row>
    <row r="357" spans="4:11" ht="15.75" customHeight="1" x14ac:dyDescent="0.2">
      <c r="D357" s="228"/>
      <c r="E357" s="228"/>
      <c r="F357" s="228"/>
      <c r="J357" s="228"/>
      <c r="K357" s="228"/>
    </row>
    <row r="358" spans="4:11" ht="15.75" customHeight="1" x14ac:dyDescent="0.2">
      <c r="D358" s="228"/>
      <c r="E358" s="228"/>
      <c r="F358" s="228"/>
      <c r="J358" s="228"/>
      <c r="K358" s="228"/>
    </row>
    <row r="359" spans="4:11" ht="15.75" customHeight="1" x14ac:dyDescent="0.2">
      <c r="D359" s="228"/>
      <c r="E359" s="228"/>
      <c r="F359" s="228"/>
      <c r="J359" s="228"/>
      <c r="K359" s="228"/>
    </row>
    <row r="360" spans="4:11" ht="15.75" customHeight="1" x14ac:dyDescent="0.2">
      <c r="D360" s="228"/>
      <c r="E360" s="228"/>
      <c r="F360" s="228"/>
      <c r="J360" s="228"/>
      <c r="K360" s="228"/>
    </row>
    <row r="361" spans="4:11" ht="15.75" customHeight="1" x14ac:dyDescent="0.2">
      <c r="D361" s="228"/>
      <c r="E361" s="228"/>
      <c r="F361" s="228"/>
      <c r="J361" s="228"/>
      <c r="K361" s="228"/>
    </row>
    <row r="362" spans="4:11" ht="15.75" customHeight="1" x14ac:dyDescent="0.2">
      <c r="D362" s="228"/>
      <c r="E362" s="228"/>
      <c r="F362" s="228"/>
      <c r="J362" s="228"/>
      <c r="K362" s="228"/>
    </row>
    <row r="363" spans="4:11" ht="15.75" customHeight="1" x14ac:dyDescent="0.2">
      <c r="D363" s="228"/>
      <c r="E363" s="228"/>
      <c r="F363" s="228"/>
      <c r="J363" s="228"/>
      <c r="K363" s="228"/>
    </row>
    <row r="364" spans="4:11" ht="15.75" customHeight="1" x14ac:dyDescent="0.2">
      <c r="D364" s="228"/>
      <c r="E364" s="228"/>
      <c r="F364" s="228"/>
      <c r="J364" s="228"/>
      <c r="K364" s="228"/>
    </row>
    <row r="365" spans="4:11" ht="15.75" customHeight="1" x14ac:dyDescent="0.2">
      <c r="D365" s="228"/>
      <c r="E365" s="228"/>
      <c r="F365" s="228"/>
      <c r="J365" s="228"/>
      <c r="K365" s="228"/>
    </row>
    <row r="366" spans="4:11" ht="15.75" customHeight="1" x14ac:dyDescent="0.2">
      <c r="D366" s="228"/>
      <c r="E366" s="228"/>
      <c r="F366" s="228"/>
      <c r="J366" s="228"/>
      <c r="K366" s="228"/>
    </row>
    <row r="367" spans="4:11" ht="15.75" customHeight="1" x14ac:dyDescent="0.2">
      <c r="D367" s="228"/>
      <c r="E367" s="228"/>
      <c r="F367" s="228"/>
      <c r="J367" s="228"/>
      <c r="K367" s="228"/>
    </row>
    <row r="368" spans="4:11" ht="15.75" customHeight="1" x14ac:dyDescent="0.2">
      <c r="D368" s="228"/>
      <c r="E368" s="228"/>
      <c r="F368" s="228"/>
      <c r="J368" s="228"/>
      <c r="K368" s="228"/>
    </row>
    <row r="369" spans="4:11" ht="15.75" customHeight="1" x14ac:dyDescent="0.2">
      <c r="D369" s="228"/>
      <c r="E369" s="228"/>
      <c r="F369" s="228"/>
      <c r="J369" s="228"/>
      <c r="K369" s="228"/>
    </row>
    <row r="370" spans="4:11" ht="15.75" customHeight="1" x14ac:dyDescent="0.2">
      <c r="D370" s="228"/>
      <c r="E370" s="228"/>
      <c r="F370" s="228"/>
      <c r="J370" s="228"/>
      <c r="K370" s="228"/>
    </row>
    <row r="371" spans="4:11" ht="15.75" customHeight="1" x14ac:dyDescent="0.2">
      <c r="D371" s="228"/>
      <c r="E371" s="228"/>
      <c r="F371" s="228"/>
      <c r="J371" s="228"/>
      <c r="K371" s="228"/>
    </row>
    <row r="372" spans="4:11" ht="15.75" customHeight="1" x14ac:dyDescent="0.2">
      <c r="D372" s="228"/>
      <c r="E372" s="228"/>
      <c r="F372" s="228"/>
      <c r="J372" s="228"/>
      <c r="K372" s="228"/>
    </row>
    <row r="373" spans="4:11" ht="15.75" customHeight="1" x14ac:dyDescent="0.2">
      <c r="D373" s="228"/>
      <c r="E373" s="228"/>
      <c r="F373" s="228"/>
      <c r="J373" s="228"/>
      <c r="K373" s="228"/>
    </row>
    <row r="374" spans="4:11" ht="15.75" customHeight="1" x14ac:dyDescent="0.2">
      <c r="D374" s="228"/>
      <c r="E374" s="228"/>
      <c r="F374" s="228"/>
      <c r="J374" s="228"/>
      <c r="K374" s="228"/>
    </row>
    <row r="375" spans="4:11" ht="15.75" customHeight="1" x14ac:dyDescent="0.2">
      <c r="D375" s="228"/>
      <c r="E375" s="228"/>
      <c r="F375" s="228"/>
      <c r="J375" s="228"/>
      <c r="K375" s="228"/>
    </row>
    <row r="376" spans="4:11" ht="15.75" customHeight="1" x14ac:dyDescent="0.2">
      <c r="D376" s="228"/>
      <c r="E376" s="228"/>
      <c r="F376" s="228"/>
      <c r="J376" s="228"/>
      <c r="K376" s="228"/>
    </row>
    <row r="377" spans="4:11" ht="15.75" customHeight="1" x14ac:dyDescent="0.2">
      <c r="D377" s="228"/>
      <c r="E377" s="228"/>
      <c r="F377" s="228"/>
      <c r="J377" s="228"/>
      <c r="K377" s="228"/>
    </row>
    <row r="378" spans="4:11" ht="15.75" customHeight="1" x14ac:dyDescent="0.2">
      <c r="D378" s="228"/>
      <c r="E378" s="228"/>
      <c r="F378" s="228"/>
      <c r="J378" s="228"/>
      <c r="K378" s="228"/>
    </row>
    <row r="379" spans="4:11" ht="15.75" customHeight="1" x14ac:dyDescent="0.2">
      <c r="D379" s="228"/>
      <c r="E379" s="228"/>
      <c r="F379" s="228"/>
      <c r="J379" s="228"/>
      <c r="K379" s="228"/>
    </row>
    <row r="380" spans="4:11" ht="15.75" customHeight="1" x14ac:dyDescent="0.2">
      <c r="D380" s="228"/>
      <c r="E380" s="228"/>
      <c r="F380" s="228"/>
      <c r="J380" s="228"/>
      <c r="K380" s="228"/>
    </row>
    <row r="381" spans="4:11" ht="15.75" customHeight="1" x14ac:dyDescent="0.2">
      <c r="D381" s="228"/>
      <c r="E381" s="228"/>
      <c r="F381" s="228"/>
      <c r="J381" s="228"/>
      <c r="K381" s="228"/>
    </row>
    <row r="382" spans="4:11" ht="15.75" customHeight="1" x14ac:dyDescent="0.2">
      <c r="D382" s="228"/>
      <c r="E382" s="228"/>
      <c r="F382" s="228"/>
      <c r="J382" s="228"/>
      <c r="K382" s="228"/>
    </row>
    <row r="383" spans="4:11" ht="15.75" customHeight="1" x14ac:dyDescent="0.2">
      <c r="D383" s="228"/>
      <c r="E383" s="228"/>
      <c r="F383" s="228"/>
      <c r="J383" s="228"/>
      <c r="K383" s="228"/>
    </row>
    <row r="384" spans="4:11" ht="15.75" customHeight="1" x14ac:dyDescent="0.2">
      <c r="D384" s="228"/>
      <c r="E384" s="228"/>
      <c r="F384" s="228"/>
      <c r="J384" s="228"/>
      <c r="K384" s="228"/>
    </row>
    <row r="385" spans="4:11" ht="15.75" customHeight="1" x14ac:dyDescent="0.2">
      <c r="D385" s="228"/>
      <c r="E385" s="228"/>
      <c r="F385" s="228"/>
      <c r="J385" s="228"/>
      <c r="K385" s="228"/>
    </row>
    <row r="386" spans="4:11" ht="15.75" customHeight="1" x14ac:dyDescent="0.2">
      <c r="D386" s="228"/>
      <c r="E386" s="228"/>
      <c r="F386" s="228"/>
      <c r="J386" s="228"/>
      <c r="K386" s="228"/>
    </row>
    <row r="387" spans="4:11" ht="15.75" customHeight="1" x14ac:dyDescent="0.2">
      <c r="D387" s="228"/>
      <c r="E387" s="228"/>
      <c r="F387" s="228"/>
      <c r="J387" s="228"/>
      <c r="K387" s="228"/>
    </row>
    <row r="388" spans="4:11" ht="15.75" customHeight="1" x14ac:dyDescent="0.2">
      <c r="D388" s="228"/>
      <c r="E388" s="228"/>
      <c r="F388" s="228"/>
      <c r="J388" s="228"/>
      <c r="K388" s="228"/>
    </row>
    <row r="389" spans="4:11" ht="15.75" customHeight="1" x14ac:dyDescent="0.2">
      <c r="D389" s="228"/>
      <c r="E389" s="228"/>
      <c r="F389" s="228"/>
      <c r="J389" s="228"/>
      <c r="K389" s="228"/>
    </row>
    <row r="390" spans="4:11" ht="15.75" customHeight="1" x14ac:dyDescent="0.2">
      <c r="D390" s="228"/>
      <c r="E390" s="228"/>
      <c r="F390" s="228"/>
      <c r="J390" s="228"/>
      <c r="K390" s="228"/>
    </row>
    <row r="391" spans="4:11" ht="15.75" customHeight="1" x14ac:dyDescent="0.2">
      <c r="D391" s="228"/>
      <c r="E391" s="228"/>
      <c r="F391" s="228"/>
      <c r="J391" s="228"/>
      <c r="K391" s="228"/>
    </row>
    <row r="392" spans="4:11" ht="15.75" customHeight="1" x14ac:dyDescent="0.2">
      <c r="D392" s="228"/>
      <c r="E392" s="228"/>
      <c r="F392" s="228"/>
      <c r="J392" s="228"/>
      <c r="K392" s="228"/>
    </row>
    <row r="393" spans="4:11" ht="15.75" customHeight="1" x14ac:dyDescent="0.2">
      <c r="D393" s="228"/>
      <c r="E393" s="228"/>
      <c r="F393" s="228"/>
      <c r="J393" s="228"/>
      <c r="K393" s="228"/>
    </row>
    <row r="394" spans="4:11" ht="15.75" customHeight="1" x14ac:dyDescent="0.2">
      <c r="D394" s="228"/>
      <c r="E394" s="228"/>
      <c r="F394" s="228"/>
      <c r="J394" s="228"/>
      <c r="K394" s="228"/>
    </row>
    <row r="395" spans="4:11" ht="15.75" customHeight="1" x14ac:dyDescent="0.2">
      <c r="D395" s="228"/>
      <c r="E395" s="228"/>
      <c r="F395" s="228"/>
      <c r="J395" s="228"/>
      <c r="K395" s="228"/>
    </row>
    <row r="396" spans="4:11" ht="15.75" customHeight="1" x14ac:dyDescent="0.2">
      <c r="D396" s="228"/>
      <c r="E396" s="228"/>
      <c r="F396" s="228"/>
      <c r="J396" s="228"/>
      <c r="K396" s="228"/>
    </row>
    <row r="397" spans="4:11" ht="15.75" customHeight="1" x14ac:dyDescent="0.2">
      <c r="D397" s="228"/>
      <c r="E397" s="228"/>
      <c r="F397" s="228"/>
      <c r="J397" s="228"/>
      <c r="K397" s="228"/>
    </row>
    <row r="398" spans="4:11" ht="15.75" customHeight="1" x14ac:dyDescent="0.2">
      <c r="D398" s="228"/>
      <c r="E398" s="228"/>
      <c r="F398" s="228"/>
      <c r="J398" s="228"/>
      <c r="K398" s="228"/>
    </row>
    <row r="399" spans="4:11" ht="15.75" customHeight="1" x14ac:dyDescent="0.2">
      <c r="D399" s="228"/>
      <c r="E399" s="228"/>
      <c r="F399" s="228"/>
      <c r="J399" s="228"/>
      <c r="K399" s="228"/>
    </row>
    <row r="400" spans="4:11" ht="15.75" customHeight="1" x14ac:dyDescent="0.2">
      <c r="D400" s="228"/>
      <c r="E400" s="228"/>
      <c r="F400" s="228"/>
      <c r="J400" s="228"/>
      <c r="K400" s="228"/>
    </row>
    <row r="401" spans="4:11" ht="15.75" customHeight="1" x14ac:dyDescent="0.2">
      <c r="D401" s="228"/>
      <c r="E401" s="228"/>
      <c r="F401" s="228"/>
      <c r="J401" s="228"/>
      <c r="K401" s="228"/>
    </row>
    <row r="402" spans="4:11" ht="15.75" customHeight="1" x14ac:dyDescent="0.2">
      <c r="D402" s="228"/>
      <c r="E402" s="228"/>
      <c r="F402" s="228"/>
      <c r="J402" s="228"/>
      <c r="K402" s="228"/>
    </row>
    <row r="403" spans="4:11" ht="15.75" customHeight="1" x14ac:dyDescent="0.2">
      <c r="D403" s="228"/>
      <c r="E403" s="228"/>
      <c r="F403" s="228"/>
      <c r="J403" s="228"/>
      <c r="K403" s="228"/>
    </row>
    <row r="404" spans="4:11" ht="15.75" customHeight="1" x14ac:dyDescent="0.2">
      <c r="D404" s="228"/>
      <c r="E404" s="228"/>
      <c r="F404" s="228"/>
      <c r="J404" s="228"/>
      <c r="K404" s="228"/>
    </row>
    <row r="405" spans="4:11" ht="15.75" customHeight="1" x14ac:dyDescent="0.2">
      <c r="D405" s="228"/>
      <c r="E405" s="228"/>
      <c r="F405" s="228"/>
      <c r="J405" s="228"/>
      <c r="K405" s="228"/>
    </row>
    <row r="406" spans="4:11" ht="15.75" customHeight="1" x14ac:dyDescent="0.2">
      <c r="D406" s="228"/>
      <c r="E406" s="228"/>
      <c r="F406" s="228"/>
      <c r="J406" s="228"/>
      <c r="K406" s="228"/>
    </row>
    <row r="407" spans="4:11" ht="15.75" customHeight="1" x14ac:dyDescent="0.2">
      <c r="D407" s="228"/>
      <c r="E407" s="228"/>
      <c r="F407" s="228"/>
      <c r="J407" s="228"/>
      <c r="K407" s="228"/>
    </row>
    <row r="408" spans="4:11" ht="15.75" customHeight="1" x14ac:dyDescent="0.2">
      <c r="D408" s="228"/>
      <c r="E408" s="228"/>
      <c r="F408" s="228"/>
      <c r="J408" s="228"/>
      <c r="K408" s="228"/>
    </row>
    <row r="409" spans="4:11" ht="15.75" customHeight="1" x14ac:dyDescent="0.2">
      <c r="D409" s="228"/>
      <c r="E409" s="228"/>
      <c r="F409" s="228"/>
      <c r="J409" s="228"/>
      <c r="K409" s="228"/>
    </row>
    <row r="410" spans="4:11" ht="15.75" customHeight="1" x14ac:dyDescent="0.2">
      <c r="D410" s="228"/>
      <c r="E410" s="228"/>
      <c r="F410" s="228"/>
      <c r="J410" s="228"/>
      <c r="K410" s="228"/>
    </row>
    <row r="411" spans="4:11" ht="15.75" customHeight="1" x14ac:dyDescent="0.2">
      <c r="D411" s="228"/>
      <c r="E411" s="228"/>
      <c r="F411" s="228"/>
      <c r="J411" s="228"/>
      <c r="K411" s="228"/>
    </row>
    <row r="412" spans="4:11" ht="15.75" customHeight="1" x14ac:dyDescent="0.2">
      <c r="D412" s="228"/>
      <c r="E412" s="228"/>
      <c r="F412" s="228"/>
      <c r="J412" s="228"/>
      <c r="K412" s="228"/>
    </row>
    <row r="413" spans="4:11" ht="15.75" customHeight="1" x14ac:dyDescent="0.2">
      <c r="D413" s="228"/>
      <c r="E413" s="228"/>
      <c r="F413" s="228"/>
      <c r="J413" s="228"/>
      <c r="K413" s="228"/>
    </row>
    <row r="414" spans="4:11" ht="15.75" customHeight="1" x14ac:dyDescent="0.2">
      <c r="D414" s="228"/>
      <c r="E414" s="228"/>
      <c r="F414" s="228"/>
      <c r="J414" s="228"/>
      <c r="K414" s="228"/>
    </row>
    <row r="415" spans="4:11" ht="15.75" customHeight="1" x14ac:dyDescent="0.2">
      <c r="D415" s="228"/>
      <c r="E415" s="228"/>
      <c r="F415" s="228"/>
      <c r="J415" s="228"/>
      <c r="K415" s="228"/>
    </row>
    <row r="416" spans="4:11" ht="15.75" customHeight="1" x14ac:dyDescent="0.2">
      <c r="D416" s="228"/>
      <c r="E416" s="228"/>
      <c r="F416" s="228"/>
      <c r="J416" s="228"/>
      <c r="K416" s="228"/>
    </row>
    <row r="417" spans="4:11" ht="15.75" customHeight="1" x14ac:dyDescent="0.2">
      <c r="D417" s="228"/>
      <c r="E417" s="228"/>
      <c r="F417" s="228"/>
      <c r="J417" s="228"/>
      <c r="K417" s="228"/>
    </row>
    <row r="418" spans="4:11" ht="15.75" customHeight="1" x14ac:dyDescent="0.2">
      <c r="D418" s="228"/>
      <c r="E418" s="228"/>
      <c r="F418" s="228"/>
      <c r="J418" s="228"/>
      <c r="K418" s="228"/>
    </row>
    <row r="419" spans="4:11" ht="15.75" customHeight="1" x14ac:dyDescent="0.2">
      <c r="D419" s="228"/>
      <c r="E419" s="228"/>
      <c r="F419" s="228"/>
      <c r="J419" s="228"/>
      <c r="K419" s="228"/>
    </row>
    <row r="420" spans="4:11" ht="15.75" customHeight="1" x14ac:dyDescent="0.2">
      <c r="D420" s="228"/>
      <c r="E420" s="228"/>
      <c r="F420" s="228"/>
      <c r="J420" s="228"/>
      <c r="K420" s="228"/>
    </row>
    <row r="421" spans="4:11" ht="15.75" customHeight="1" x14ac:dyDescent="0.2">
      <c r="D421" s="228"/>
      <c r="E421" s="228"/>
      <c r="F421" s="228"/>
      <c r="J421" s="228"/>
      <c r="K421" s="228"/>
    </row>
    <row r="422" spans="4:11" ht="15.75" customHeight="1" x14ac:dyDescent="0.2">
      <c r="D422" s="228"/>
      <c r="E422" s="228"/>
      <c r="F422" s="228"/>
      <c r="J422" s="228"/>
      <c r="K422" s="228"/>
    </row>
    <row r="423" spans="4:11" ht="15.75" customHeight="1" x14ac:dyDescent="0.2">
      <c r="D423" s="228"/>
      <c r="E423" s="228"/>
      <c r="F423" s="228"/>
      <c r="J423" s="228"/>
      <c r="K423" s="228"/>
    </row>
    <row r="424" spans="4:11" ht="15.75" customHeight="1" x14ac:dyDescent="0.2">
      <c r="D424" s="228"/>
      <c r="E424" s="228"/>
      <c r="F424" s="228"/>
      <c r="J424" s="228"/>
      <c r="K424" s="228"/>
    </row>
    <row r="425" spans="4:11" ht="15.75" customHeight="1" x14ac:dyDescent="0.2">
      <c r="D425" s="228"/>
      <c r="E425" s="228"/>
      <c r="F425" s="228"/>
      <c r="J425" s="228"/>
      <c r="K425" s="228"/>
    </row>
    <row r="426" spans="4:11" ht="15.75" customHeight="1" x14ac:dyDescent="0.2">
      <c r="D426" s="228"/>
      <c r="E426" s="228"/>
      <c r="F426" s="228"/>
      <c r="J426" s="228"/>
      <c r="K426" s="228"/>
    </row>
    <row r="427" spans="4:11" ht="15.75" customHeight="1" x14ac:dyDescent="0.2">
      <c r="D427" s="228"/>
      <c r="E427" s="228"/>
      <c r="F427" s="228"/>
      <c r="J427" s="228"/>
      <c r="K427" s="228"/>
    </row>
    <row r="428" spans="4:11" ht="15.75" customHeight="1" x14ac:dyDescent="0.2">
      <c r="D428" s="228"/>
      <c r="E428" s="228"/>
      <c r="F428" s="228"/>
      <c r="J428" s="228"/>
      <c r="K428" s="228"/>
    </row>
    <row r="429" spans="4:11" ht="15.75" customHeight="1" x14ac:dyDescent="0.2">
      <c r="D429" s="228"/>
      <c r="E429" s="228"/>
      <c r="F429" s="228"/>
      <c r="J429" s="228"/>
      <c r="K429" s="228"/>
    </row>
    <row r="430" spans="4:11" ht="15.75" customHeight="1" x14ac:dyDescent="0.2">
      <c r="D430" s="228"/>
      <c r="E430" s="228"/>
      <c r="F430" s="228"/>
      <c r="J430" s="228"/>
      <c r="K430" s="228"/>
    </row>
    <row r="431" spans="4:11" ht="15.75" customHeight="1" x14ac:dyDescent="0.2">
      <c r="D431" s="228"/>
      <c r="E431" s="228"/>
      <c r="F431" s="228"/>
      <c r="J431" s="228"/>
      <c r="K431" s="228"/>
    </row>
    <row r="432" spans="4:11" ht="15.75" customHeight="1" x14ac:dyDescent="0.2">
      <c r="D432" s="228"/>
      <c r="E432" s="228"/>
      <c r="F432" s="228"/>
      <c r="J432" s="228"/>
      <c r="K432" s="228"/>
    </row>
    <row r="433" spans="4:11" ht="15.75" customHeight="1" x14ac:dyDescent="0.2">
      <c r="D433" s="228"/>
      <c r="E433" s="228"/>
      <c r="F433" s="228"/>
      <c r="J433" s="228"/>
      <c r="K433" s="228"/>
    </row>
    <row r="434" spans="4:11" ht="15.75" customHeight="1" x14ac:dyDescent="0.2">
      <c r="D434" s="228"/>
      <c r="E434" s="228"/>
      <c r="F434" s="228"/>
      <c r="J434" s="228"/>
      <c r="K434" s="228"/>
    </row>
    <row r="435" spans="4:11" ht="15.75" customHeight="1" x14ac:dyDescent="0.2">
      <c r="D435" s="228"/>
      <c r="E435" s="228"/>
      <c r="F435" s="228"/>
      <c r="J435" s="228"/>
      <c r="K435" s="228"/>
    </row>
    <row r="436" spans="4:11" ht="15.75" customHeight="1" x14ac:dyDescent="0.2">
      <c r="D436" s="228"/>
      <c r="E436" s="228"/>
      <c r="F436" s="228"/>
      <c r="J436" s="228"/>
      <c r="K436" s="228"/>
    </row>
    <row r="437" spans="4:11" ht="15.75" customHeight="1" x14ac:dyDescent="0.2">
      <c r="D437" s="228"/>
      <c r="E437" s="228"/>
      <c r="F437" s="228"/>
      <c r="J437" s="228"/>
      <c r="K437" s="228"/>
    </row>
    <row r="438" spans="4:11" ht="15.75" customHeight="1" x14ac:dyDescent="0.2">
      <c r="D438" s="228"/>
      <c r="E438" s="228"/>
      <c r="F438" s="228"/>
      <c r="J438" s="228"/>
      <c r="K438" s="228"/>
    </row>
    <row r="439" spans="4:11" ht="15.75" customHeight="1" x14ac:dyDescent="0.2">
      <c r="D439" s="228"/>
      <c r="E439" s="228"/>
      <c r="F439" s="228"/>
      <c r="J439" s="228"/>
      <c r="K439" s="228"/>
    </row>
    <row r="440" spans="4:11" ht="15.75" customHeight="1" x14ac:dyDescent="0.2">
      <c r="D440" s="228"/>
      <c r="E440" s="228"/>
      <c r="F440" s="228"/>
      <c r="J440" s="228"/>
      <c r="K440" s="228"/>
    </row>
    <row r="441" spans="4:11" ht="15.75" customHeight="1" x14ac:dyDescent="0.2">
      <c r="D441" s="228"/>
      <c r="E441" s="228"/>
      <c r="F441" s="228"/>
      <c r="J441" s="228"/>
      <c r="K441" s="228"/>
    </row>
    <row r="442" spans="4:11" ht="15.75" customHeight="1" x14ac:dyDescent="0.2">
      <c r="D442" s="228"/>
      <c r="E442" s="228"/>
      <c r="F442" s="228"/>
      <c r="J442" s="228"/>
      <c r="K442" s="228"/>
    </row>
    <row r="443" spans="4:11" ht="15.75" customHeight="1" x14ac:dyDescent="0.2">
      <c r="D443" s="228"/>
      <c r="E443" s="228"/>
      <c r="F443" s="228"/>
      <c r="J443" s="228"/>
      <c r="K443" s="228"/>
    </row>
    <row r="444" spans="4:11" ht="15.75" customHeight="1" x14ac:dyDescent="0.2">
      <c r="D444" s="228"/>
      <c r="E444" s="228"/>
      <c r="F444" s="228"/>
      <c r="J444" s="228"/>
      <c r="K444" s="228"/>
    </row>
    <row r="445" spans="4:11" ht="15.75" customHeight="1" x14ac:dyDescent="0.2">
      <c r="D445" s="228"/>
      <c r="E445" s="228"/>
      <c r="F445" s="228"/>
      <c r="J445" s="228"/>
      <c r="K445" s="228"/>
    </row>
    <row r="446" spans="4:11" ht="15.75" customHeight="1" x14ac:dyDescent="0.2">
      <c r="D446" s="228"/>
      <c r="E446" s="228"/>
      <c r="F446" s="228"/>
      <c r="J446" s="228"/>
      <c r="K446" s="228"/>
    </row>
    <row r="447" spans="4:11" ht="15.75" customHeight="1" x14ac:dyDescent="0.2">
      <c r="D447" s="228"/>
      <c r="E447" s="228"/>
      <c r="F447" s="228"/>
      <c r="J447" s="228"/>
      <c r="K447" s="228"/>
    </row>
    <row r="448" spans="4:11" ht="15.75" customHeight="1" x14ac:dyDescent="0.2">
      <c r="D448" s="228"/>
      <c r="E448" s="228"/>
      <c r="F448" s="228"/>
      <c r="J448" s="228"/>
      <c r="K448" s="228"/>
    </row>
    <row r="449" spans="4:11" ht="15.75" customHeight="1" x14ac:dyDescent="0.2">
      <c r="D449" s="228"/>
      <c r="E449" s="228"/>
      <c r="F449" s="228"/>
      <c r="J449" s="228"/>
      <c r="K449" s="228"/>
    </row>
    <row r="450" spans="4:11" ht="15.75" customHeight="1" x14ac:dyDescent="0.2">
      <c r="D450" s="228"/>
      <c r="E450" s="228"/>
      <c r="F450" s="228"/>
      <c r="J450" s="228"/>
      <c r="K450" s="228"/>
    </row>
    <row r="451" spans="4:11" ht="15.75" customHeight="1" x14ac:dyDescent="0.2">
      <c r="D451" s="228"/>
      <c r="E451" s="228"/>
      <c r="F451" s="228"/>
      <c r="J451" s="228"/>
      <c r="K451" s="228"/>
    </row>
    <row r="452" spans="4:11" ht="15.75" customHeight="1" x14ac:dyDescent="0.2">
      <c r="D452" s="228"/>
      <c r="E452" s="228"/>
      <c r="F452" s="228"/>
      <c r="J452" s="228"/>
      <c r="K452" s="228"/>
    </row>
    <row r="453" spans="4:11" ht="15.75" customHeight="1" x14ac:dyDescent="0.2">
      <c r="D453" s="228"/>
      <c r="E453" s="228"/>
      <c r="F453" s="228"/>
      <c r="J453" s="228"/>
      <c r="K453" s="228"/>
    </row>
    <row r="454" spans="4:11" ht="15.75" customHeight="1" x14ac:dyDescent="0.2">
      <c r="D454" s="228"/>
      <c r="E454" s="228"/>
      <c r="F454" s="228"/>
      <c r="J454" s="228"/>
      <c r="K454" s="228"/>
    </row>
    <row r="455" spans="4:11" ht="15.75" customHeight="1" x14ac:dyDescent="0.2">
      <c r="D455" s="228"/>
      <c r="E455" s="228"/>
      <c r="F455" s="228"/>
      <c r="J455" s="228"/>
      <c r="K455" s="228"/>
    </row>
    <row r="456" spans="4:11" ht="15.75" customHeight="1" x14ac:dyDescent="0.2">
      <c r="D456" s="228"/>
      <c r="E456" s="228"/>
      <c r="F456" s="228"/>
      <c r="J456" s="228"/>
      <c r="K456" s="228"/>
    </row>
    <row r="457" spans="4:11" ht="15.75" customHeight="1" x14ac:dyDescent="0.2">
      <c r="D457" s="228"/>
      <c r="E457" s="228"/>
      <c r="F457" s="228"/>
      <c r="J457" s="228"/>
      <c r="K457" s="228"/>
    </row>
    <row r="458" spans="4:11" ht="15.75" customHeight="1" x14ac:dyDescent="0.2">
      <c r="D458" s="228"/>
      <c r="E458" s="228"/>
      <c r="F458" s="228"/>
      <c r="J458" s="228"/>
      <c r="K458" s="228"/>
    </row>
    <row r="459" spans="4:11" ht="15.75" customHeight="1" x14ac:dyDescent="0.2">
      <c r="D459" s="228"/>
      <c r="E459" s="228"/>
      <c r="F459" s="228"/>
      <c r="J459" s="228"/>
      <c r="K459" s="228"/>
    </row>
    <row r="460" spans="4:11" ht="15.75" customHeight="1" x14ac:dyDescent="0.2">
      <c r="D460" s="228"/>
      <c r="E460" s="228"/>
      <c r="F460" s="228"/>
      <c r="J460" s="228"/>
      <c r="K460" s="228"/>
    </row>
    <row r="461" spans="4:11" ht="15.75" customHeight="1" x14ac:dyDescent="0.2">
      <c r="D461" s="228"/>
      <c r="E461" s="228"/>
      <c r="F461" s="228"/>
      <c r="J461" s="228"/>
      <c r="K461" s="228"/>
    </row>
    <row r="462" spans="4:11" ht="15.75" customHeight="1" x14ac:dyDescent="0.2">
      <c r="D462" s="228"/>
      <c r="E462" s="228"/>
      <c r="F462" s="228"/>
      <c r="J462" s="228"/>
      <c r="K462" s="228"/>
    </row>
    <row r="463" spans="4:11" ht="15.75" customHeight="1" x14ac:dyDescent="0.2">
      <c r="D463" s="228"/>
      <c r="E463" s="228"/>
      <c r="F463" s="228"/>
      <c r="J463" s="228"/>
      <c r="K463" s="228"/>
    </row>
    <row r="464" spans="4:11" ht="15.75" customHeight="1" x14ac:dyDescent="0.2">
      <c r="D464" s="228"/>
      <c r="E464" s="228"/>
      <c r="F464" s="228"/>
      <c r="J464" s="228"/>
      <c r="K464" s="228"/>
    </row>
    <row r="465" spans="4:11" ht="15.75" customHeight="1" x14ac:dyDescent="0.2">
      <c r="D465" s="228"/>
      <c r="E465" s="228"/>
      <c r="F465" s="228"/>
      <c r="J465" s="228"/>
      <c r="K465" s="228"/>
    </row>
    <row r="466" spans="4:11" ht="15.75" customHeight="1" x14ac:dyDescent="0.2">
      <c r="D466" s="228"/>
      <c r="E466" s="228"/>
      <c r="F466" s="228"/>
      <c r="J466" s="228"/>
      <c r="K466" s="228"/>
    </row>
    <row r="467" spans="4:11" ht="15.75" customHeight="1" x14ac:dyDescent="0.2">
      <c r="D467" s="228"/>
      <c r="E467" s="228"/>
      <c r="F467" s="228"/>
      <c r="J467" s="228"/>
      <c r="K467" s="228"/>
    </row>
    <row r="468" spans="4:11" ht="15.75" customHeight="1" x14ac:dyDescent="0.2">
      <c r="D468" s="228"/>
      <c r="E468" s="228"/>
      <c r="F468" s="228"/>
      <c r="J468" s="228"/>
      <c r="K468" s="228"/>
    </row>
    <row r="469" spans="4:11" ht="15.75" customHeight="1" x14ac:dyDescent="0.2">
      <c r="D469" s="228"/>
      <c r="E469" s="228"/>
      <c r="F469" s="228"/>
      <c r="J469" s="228"/>
      <c r="K469" s="228"/>
    </row>
    <row r="470" spans="4:11" ht="15.75" customHeight="1" x14ac:dyDescent="0.2">
      <c r="D470" s="228"/>
      <c r="E470" s="228"/>
      <c r="F470" s="228"/>
      <c r="J470" s="228"/>
      <c r="K470" s="228"/>
    </row>
    <row r="471" spans="4:11" ht="15.75" customHeight="1" x14ac:dyDescent="0.2">
      <c r="D471" s="228"/>
      <c r="E471" s="228"/>
      <c r="F471" s="228"/>
      <c r="J471" s="228"/>
      <c r="K471" s="228"/>
    </row>
    <row r="472" spans="4:11" ht="15.75" customHeight="1" x14ac:dyDescent="0.2">
      <c r="D472" s="228"/>
      <c r="E472" s="228"/>
      <c r="F472" s="228"/>
      <c r="J472" s="228"/>
      <c r="K472" s="228"/>
    </row>
    <row r="473" spans="4:11" ht="15.75" customHeight="1" x14ac:dyDescent="0.2">
      <c r="D473" s="228"/>
      <c r="E473" s="228"/>
      <c r="F473" s="228"/>
      <c r="J473" s="228"/>
      <c r="K473" s="228"/>
    </row>
    <row r="474" spans="4:11" ht="15.75" customHeight="1" x14ac:dyDescent="0.2">
      <c r="D474" s="228"/>
      <c r="E474" s="228"/>
      <c r="F474" s="228"/>
      <c r="J474" s="228"/>
      <c r="K474" s="228"/>
    </row>
    <row r="475" spans="4:11" ht="15.75" customHeight="1" x14ac:dyDescent="0.2">
      <c r="D475" s="228"/>
      <c r="E475" s="228"/>
      <c r="F475" s="228"/>
      <c r="J475" s="228"/>
      <c r="K475" s="228"/>
    </row>
    <row r="476" spans="4:11" ht="15.75" customHeight="1" x14ac:dyDescent="0.2">
      <c r="D476" s="228"/>
      <c r="E476" s="228"/>
      <c r="F476" s="228"/>
      <c r="J476" s="228"/>
      <c r="K476" s="228"/>
    </row>
    <row r="477" spans="4:11" ht="15.75" customHeight="1" x14ac:dyDescent="0.2">
      <c r="D477" s="228"/>
      <c r="E477" s="228"/>
      <c r="F477" s="228"/>
      <c r="J477" s="228"/>
      <c r="K477" s="228"/>
    </row>
    <row r="478" spans="4:11" ht="15.75" customHeight="1" x14ac:dyDescent="0.2">
      <c r="D478" s="228"/>
      <c r="E478" s="228"/>
      <c r="F478" s="228"/>
      <c r="J478" s="228"/>
      <c r="K478" s="228"/>
    </row>
    <row r="479" spans="4:11" ht="15.75" customHeight="1" x14ac:dyDescent="0.2">
      <c r="D479" s="228"/>
      <c r="E479" s="228"/>
      <c r="F479" s="228"/>
      <c r="J479" s="228"/>
      <c r="K479" s="228"/>
    </row>
    <row r="480" spans="4:11" ht="15.75" customHeight="1" x14ac:dyDescent="0.2">
      <c r="D480" s="228"/>
      <c r="E480" s="228"/>
      <c r="F480" s="228"/>
      <c r="J480" s="228"/>
      <c r="K480" s="228"/>
    </row>
    <row r="481" spans="4:11" ht="15.75" customHeight="1" x14ac:dyDescent="0.2">
      <c r="D481" s="228"/>
      <c r="E481" s="228"/>
      <c r="F481" s="228"/>
      <c r="J481" s="228"/>
      <c r="K481" s="228"/>
    </row>
    <row r="482" spans="4:11" ht="15.75" customHeight="1" x14ac:dyDescent="0.2">
      <c r="D482" s="228"/>
      <c r="E482" s="228"/>
      <c r="F482" s="228"/>
      <c r="J482" s="228"/>
      <c r="K482" s="228"/>
    </row>
    <row r="483" spans="4:11" ht="15.75" customHeight="1" x14ac:dyDescent="0.2">
      <c r="D483" s="228"/>
      <c r="E483" s="228"/>
      <c r="F483" s="228"/>
      <c r="J483" s="228"/>
      <c r="K483" s="228"/>
    </row>
    <row r="484" spans="4:11" ht="15.75" customHeight="1" x14ac:dyDescent="0.2">
      <c r="D484" s="228"/>
      <c r="E484" s="228"/>
      <c r="F484" s="228"/>
      <c r="J484" s="228"/>
      <c r="K484" s="228"/>
    </row>
    <row r="485" spans="4:11" ht="15.75" customHeight="1" x14ac:dyDescent="0.2">
      <c r="D485" s="228"/>
      <c r="E485" s="228"/>
      <c r="F485" s="228"/>
      <c r="J485" s="228"/>
      <c r="K485" s="228"/>
    </row>
    <row r="486" spans="4:11" ht="15.75" customHeight="1" x14ac:dyDescent="0.2">
      <c r="D486" s="228"/>
      <c r="E486" s="228"/>
      <c r="F486" s="228"/>
      <c r="J486" s="228"/>
      <c r="K486" s="228"/>
    </row>
    <row r="487" spans="4:11" ht="15.75" customHeight="1" x14ac:dyDescent="0.2">
      <c r="D487" s="228"/>
      <c r="E487" s="228"/>
      <c r="F487" s="228"/>
      <c r="J487" s="228"/>
      <c r="K487" s="228"/>
    </row>
    <row r="488" spans="4:11" ht="15.75" customHeight="1" x14ac:dyDescent="0.2">
      <c r="D488" s="228"/>
      <c r="E488" s="228"/>
      <c r="F488" s="228"/>
      <c r="J488" s="228"/>
      <c r="K488" s="228"/>
    </row>
    <row r="489" spans="4:11" ht="15.75" customHeight="1" x14ac:dyDescent="0.2">
      <c r="D489" s="228"/>
      <c r="E489" s="228"/>
      <c r="F489" s="228"/>
      <c r="J489" s="228"/>
      <c r="K489" s="228"/>
    </row>
    <row r="490" spans="4:11" ht="15.75" customHeight="1" x14ac:dyDescent="0.2">
      <c r="D490" s="228"/>
      <c r="E490" s="228"/>
      <c r="F490" s="228"/>
      <c r="J490" s="228"/>
      <c r="K490" s="228"/>
    </row>
    <row r="491" spans="4:11" ht="15.75" customHeight="1" x14ac:dyDescent="0.2">
      <c r="D491" s="228"/>
      <c r="E491" s="228"/>
      <c r="F491" s="228"/>
      <c r="J491" s="228"/>
      <c r="K491" s="228"/>
    </row>
    <row r="492" spans="4:11" ht="15.75" customHeight="1" x14ac:dyDescent="0.2">
      <c r="D492" s="228"/>
      <c r="E492" s="228"/>
      <c r="F492" s="228"/>
      <c r="J492" s="228"/>
      <c r="K492" s="228"/>
    </row>
    <row r="493" spans="4:11" ht="15.75" customHeight="1" x14ac:dyDescent="0.2">
      <c r="D493" s="228"/>
      <c r="E493" s="228"/>
      <c r="F493" s="228"/>
      <c r="J493" s="228"/>
      <c r="K493" s="228"/>
    </row>
    <row r="494" spans="4:11" ht="15.75" customHeight="1" x14ac:dyDescent="0.2">
      <c r="D494" s="228"/>
      <c r="E494" s="228"/>
      <c r="F494" s="228"/>
      <c r="J494" s="228"/>
      <c r="K494" s="228"/>
    </row>
    <row r="495" spans="4:11" ht="15.75" customHeight="1" x14ac:dyDescent="0.2">
      <c r="D495" s="228"/>
      <c r="E495" s="228"/>
      <c r="F495" s="228"/>
      <c r="J495" s="228"/>
      <c r="K495" s="228"/>
    </row>
    <row r="496" spans="4:11" ht="15.75" customHeight="1" x14ac:dyDescent="0.2">
      <c r="D496" s="228"/>
      <c r="E496" s="228"/>
      <c r="F496" s="228"/>
      <c r="J496" s="228"/>
      <c r="K496" s="228"/>
    </row>
    <row r="497" spans="4:11" ht="15.75" customHeight="1" x14ac:dyDescent="0.2">
      <c r="D497" s="228"/>
      <c r="E497" s="228"/>
      <c r="F497" s="228"/>
      <c r="J497" s="228"/>
      <c r="K497" s="228"/>
    </row>
    <row r="498" spans="4:11" ht="15.75" customHeight="1" x14ac:dyDescent="0.2">
      <c r="D498" s="228"/>
      <c r="E498" s="228"/>
      <c r="F498" s="228"/>
      <c r="J498" s="228"/>
      <c r="K498" s="228"/>
    </row>
    <row r="499" spans="4:11" ht="15.75" customHeight="1" x14ac:dyDescent="0.2">
      <c r="D499" s="228"/>
      <c r="E499" s="228"/>
      <c r="F499" s="228"/>
      <c r="J499" s="228"/>
      <c r="K499" s="228"/>
    </row>
    <row r="500" spans="4:11" ht="15.75" customHeight="1" x14ac:dyDescent="0.2">
      <c r="D500" s="228"/>
      <c r="E500" s="228"/>
      <c r="F500" s="228"/>
      <c r="J500" s="228"/>
      <c r="K500" s="228"/>
    </row>
    <row r="501" spans="4:11" ht="15.75" customHeight="1" x14ac:dyDescent="0.2">
      <c r="D501" s="228"/>
      <c r="E501" s="228"/>
      <c r="F501" s="228"/>
      <c r="J501" s="228"/>
      <c r="K501" s="228"/>
    </row>
    <row r="502" spans="4:11" ht="15.75" customHeight="1" x14ac:dyDescent="0.2">
      <c r="D502" s="228"/>
      <c r="E502" s="228"/>
      <c r="F502" s="228"/>
      <c r="J502" s="228"/>
      <c r="K502" s="228"/>
    </row>
    <row r="503" spans="4:11" ht="15.75" customHeight="1" x14ac:dyDescent="0.2">
      <c r="D503" s="228"/>
      <c r="E503" s="228"/>
      <c r="F503" s="228"/>
      <c r="J503" s="228"/>
      <c r="K503" s="228"/>
    </row>
    <row r="504" spans="4:11" ht="15.75" customHeight="1" x14ac:dyDescent="0.2">
      <c r="D504" s="228"/>
      <c r="E504" s="228"/>
      <c r="F504" s="228"/>
      <c r="J504" s="228"/>
      <c r="K504" s="228"/>
    </row>
    <row r="505" spans="4:11" ht="15.75" customHeight="1" x14ac:dyDescent="0.2">
      <c r="D505" s="228"/>
      <c r="E505" s="228"/>
      <c r="F505" s="228"/>
      <c r="J505" s="228"/>
      <c r="K505" s="228"/>
    </row>
    <row r="506" spans="4:11" ht="15.75" customHeight="1" x14ac:dyDescent="0.2">
      <c r="D506" s="228"/>
      <c r="E506" s="228"/>
      <c r="F506" s="228"/>
      <c r="J506" s="228"/>
      <c r="K506" s="228"/>
    </row>
    <row r="507" spans="4:11" ht="15.75" customHeight="1" x14ac:dyDescent="0.2">
      <c r="D507" s="228"/>
      <c r="E507" s="228"/>
      <c r="F507" s="228"/>
      <c r="J507" s="228"/>
      <c r="K507" s="228"/>
    </row>
    <row r="508" spans="4:11" ht="15.75" customHeight="1" x14ac:dyDescent="0.2">
      <c r="D508" s="228"/>
      <c r="E508" s="228"/>
      <c r="F508" s="228"/>
      <c r="J508" s="228"/>
      <c r="K508" s="228"/>
    </row>
    <row r="509" spans="4:11" ht="15.75" customHeight="1" x14ac:dyDescent="0.2">
      <c r="D509" s="228"/>
      <c r="E509" s="228"/>
      <c r="F509" s="228"/>
      <c r="J509" s="228"/>
      <c r="K509" s="228"/>
    </row>
    <row r="510" spans="4:11" ht="15.75" customHeight="1" x14ac:dyDescent="0.2">
      <c r="D510" s="228"/>
      <c r="E510" s="228"/>
      <c r="F510" s="228"/>
      <c r="J510" s="228"/>
      <c r="K510" s="228"/>
    </row>
    <row r="511" spans="4:11" ht="15.75" customHeight="1" x14ac:dyDescent="0.2">
      <c r="D511" s="228"/>
      <c r="E511" s="228"/>
      <c r="F511" s="228"/>
      <c r="J511" s="228"/>
      <c r="K511" s="228"/>
    </row>
    <row r="512" spans="4:11" ht="15.75" customHeight="1" x14ac:dyDescent="0.2">
      <c r="D512" s="228"/>
      <c r="E512" s="228"/>
      <c r="F512" s="228"/>
      <c r="J512" s="228"/>
      <c r="K512" s="228"/>
    </row>
    <row r="513" spans="4:11" ht="15.75" customHeight="1" x14ac:dyDescent="0.2">
      <c r="D513" s="228"/>
      <c r="E513" s="228"/>
      <c r="F513" s="228"/>
      <c r="J513" s="228"/>
      <c r="K513" s="228"/>
    </row>
    <row r="514" spans="4:11" ht="15.75" customHeight="1" x14ac:dyDescent="0.2">
      <c r="D514" s="228"/>
      <c r="E514" s="228"/>
      <c r="F514" s="228"/>
      <c r="J514" s="228"/>
      <c r="K514" s="228"/>
    </row>
    <row r="515" spans="4:11" ht="15.75" customHeight="1" x14ac:dyDescent="0.2">
      <c r="D515" s="228"/>
      <c r="E515" s="228"/>
      <c r="F515" s="228"/>
      <c r="J515" s="228"/>
      <c r="K515" s="228"/>
    </row>
    <row r="516" spans="4:11" ht="15.75" customHeight="1" x14ac:dyDescent="0.2">
      <c r="D516" s="228"/>
      <c r="E516" s="228"/>
      <c r="F516" s="228"/>
      <c r="J516" s="228"/>
      <c r="K516" s="228"/>
    </row>
    <row r="517" spans="4:11" ht="15.75" customHeight="1" x14ac:dyDescent="0.2">
      <c r="D517" s="228"/>
      <c r="E517" s="228"/>
      <c r="F517" s="228"/>
      <c r="J517" s="228"/>
      <c r="K517" s="228"/>
    </row>
    <row r="518" spans="4:11" ht="15.75" customHeight="1" x14ac:dyDescent="0.2">
      <c r="D518" s="228"/>
      <c r="E518" s="228"/>
      <c r="F518" s="228"/>
      <c r="J518" s="228"/>
      <c r="K518" s="228"/>
    </row>
    <row r="519" spans="4:11" ht="15.75" customHeight="1" x14ac:dyDescent="0.2">
      <c r="D519" s="228"/>
      <c r="E519" s="228"/>
      <c r="F519" s="228"/>
      <c r="J519" s="228"/>
      <c r="K519" s="228"/>
    </row>
    <row r="520" spans="4:11" ht="15.75" customHeight="1" x14ac:dyDescent="0.2">
      <c r="D520" s="228"/>
      <c r="E520" s="228"/>
      <c r="F520" s="228"/>
      <c r="J520" s="228"/>
      <c r="K520" s="228"/>
    </row>
    <row r="521" spans="4:11" ht="15.75" customHeight="1" x14ac:dyDescent="0.2">
      <c r="D521" s="228"/>
      <c r="E521" s="228"/>
      <c r="F521" s="228"/>
      <c r="J521" s="228"/>
      <c r="K521" s="228"/>
    </row>
    <row r="522" spans="4:11" ht="15.75" customHeight="1" x14ac:dyDescent="0.2">
      <c r="D522" s="228"/>
      <c r="E522" s="228"/>
      <c r="F522" s="228"/>
      <c r="J522" s="228"/>
      <c r="K522" s="228"/>
    </row>
    <row r="523" spans="4:11" ht="15.75" customHeight="1" x14ac:dyDescent="0.2">
      <c r="D523" s="228"/>
      <c r="E523" s="228"/>
      <c r="F523" s="228"/>
      <c r="J523" s="228"/>
      <c r="K523" s="228"/>
    </row>
    <row r="524" spans="4:11" ht="15.75" customHeight="1" x14ac:dyDescent="0.2">
      <c r="D524" s="228"/>
      <c r="E524" s="228"/>
      <c r="F524" s="228"/>
      <c r="J524" s="228"/>
      <c r="K524" s="228"/>
    </row>
    <row r="525" spans="4:11" ht="15.75" customHeight="1" x14ac:dyDescent="0.2">
      <c r="D525" s="228"/>
      <c r="E525" s="228"/>
      <c r="F525" s="228"/>
      <c r="J525" s="228"/>
      <c r="K525" s="228"/>
    </row>
    <row r="526" spans="4:11" ht="15.75" customHeight="1" x14ac:dyDescent="0.2">
      <c r="D526" s="228"/>
      <c r="E526" s="228"/>
      <c r="F526" s="228"/>
      <c r="J526" s="228"/>
      <c r="K526" s="228"/>
    </row>
    <row r="527" spans="4:11" ht="15.75" customHeight="1" x14ac:dyDescent="0.2">
      <c r="D527" s="228"/>
      <c r="E527" s="228"/>
      <c r="F527" s="228"/>
      <c r="J527" s="228"/>
      <c r="K527" s="228"/>
    </row>
    <row r="528" spans="4:11" ht="15.75" customHeight="1" x14ac:dyDescent="0.2">
      <c r="D528" s="228"/>
      <c r="E528" s="228"/>
      <c r="F528" s="228"/>
      <c r="J528" s="228"/>
      <c r="K528" s="228"/>
    </row>
    <row r="529" spans="4:11" ht="15.75" customHeight="1" x14ac:dyDescent="0.2">
      <c r="D529" s="228"/>
      <c r="E529" s="228"/>
      <c r="F529" s="228"/>
      <c r="J529" s="228"/>
      <c r="K529" s="228"/>
    </row>
    <row r="530" spans="4:11" ht="15.75" customHeight="1" x14ac:dyDescent="0.2">
      <c r="D530" s="228"/>
      <c r="E530" s="228"/>
      <c r="F530" s="228"/>
      <c r="J530" s="228"/>
      <c r="K530" s="228"/>
    </row>
    <row r="531" spans="4:11" ht="15.75" customHeight="1" x14ac:dyDescent="0.2">
      <c r="D531" s="228"/>
      <c r="E531" s="228"/>
      <c r="F531" s="228"/>
      <c r="J531" s="228"/>
      <c r="K531" s="228"/>
    </row>
    <row r="532" spans="4:11" ht="15.75" customHeight="1" x14ac:dyDescent="0.2">
      <c r="D532" s="228"/>
      <c r="E532" s="228"/>
      <c r="F532" s="228"/>
      <c r="J532" s="228"/>
      <c r="K532" s="228"/>
    </row>
    <row r="533" spans="4:11" ht="15.75" customHeight="1" x14ac:dyDescent="0.2">
      <c r="D533" s="228"/>
      <c r="E533" s="228"/>
      <c r="F533" s="228"/>
      <c r="J533" s="228"/>
      <c r="K533" s="228"/>
    </row>
    <row r="534" spans="4:11" ht="15.75" customHeight="1" x14ac:dyDescent="0.2">
      <c r="D534" s="228"/>
      <c r="E534" s="228"/>
      <c r="F534" s="228"/>
      <c r="J534" s="228"/>
      <c r="K534" s="228"/>
    </row>
    <row r="535" spans="4:11" ht="15.75" customHeight="1" x14ac:dyDescent="0.2">
      <c r="D535" s="228"/>
      <c r="E535" s="228"/>
      <c r="F535" s="228"/>
      <c r="J535" s="228"/>
      <c r="K535" s="228"/>
    </row>
    <row r="536" spans="4:11" ht="15.75" customHeight="1" x14ac:dyDescent="0.2">
      <c r="D536" s="228"/>
      <c r="E536" s="228"/>
      <c r="F536" s="228"/>
      <c r="J536" s="228"/>
      <c r="K536" s="228"/>
    </row>
    <row r="537" spans="4:11" ht="15.75" customHeight="1" x14ac:dyDescent="0.2">
      <c r="D537" s="228"/>
      <c r="E537" s="228"/>
      <c r="F537" s="228"/>
      <c r="J537" s="228"/>
      <c r="K537" s="228"/>
    </row>
    <row r="538" spans="4:11" ht="15.75" customHeight="1" x14ac:dyDescent="0.2">
      <c r="D538" s="228"/>
      <c r="E538" s="228"/>
      <c r="F538" s="228"/>
      <c r="J538" s="228"/>
      <c r="K538" s="228"/>
    </row>
    <row r="539" spans="4:11" ht="15.75" customHeight="1" x14ac:dyDescent="0.2">
      <c r="D539" s="228"/>
      <c r="E539" s="228"/>
      <c r="F539" s="228"/>
      <c r="J539" s="228"/>
      <c r="K539" s="228"/>
    </row>
    <row r="540" spans="4:11" ht="15.75" customHeight="1" x14ac:dyDescent="0.2">
      <c r="D540" s="228"/>
      <c r="E540" s="228"/>
      <c r="F540" s="228"/>
      <c r="J540" s="228"/>
      <c r="K540" s="228"/>
    </row>
    <row r="541" spans="4:11" ht="15.75" customHeight="1" x14ac:dyDescent="0.2">
      <c r="D541" s="228"/>
      <c r="E541" s="228"/>
      <c r="F541" s="228"/>
      <c r="J541" s="228"/>
      <c r="K541" s="228"/>
    </row>
    <row r="542" spans="4:11" ht="15.75" customHeight="1" x14ac:dyDescent="0.2">
      <c r="D542" s="228"/>
      <c r="E542" s="228"/>
      <c r="F542" s="228"/>
      <c r="J542" s="228"/>
      <c r="K542" s="228"/>
    </row>
    <row r="543" spans="4:11" ht="15.75" customHeight="1" x14ac:dyDescent="0.2">
      <c r="D543" s="228"/>
      <c r="E543" s="228"/>
      <c r="F543" s="228"/>
      <c r="J543" s="228"/>
      <c r="K543" s="228"/>
    </row>
    <row r="544" spans="4:11" ht="15.75" customHeight="1" x14ac:dyDescent="0.2">
      <c r="D544" s="228"/>
      <c r="E544" s="228"/>
      <c r="F544" s="228"/>
      <c r="J544" s="228"/>
      <c r="K544" s="228"/>
    </row>
    <row r="545" spans="4:11" ht="15.75" customHeight="1" x14ac:dyDescent="0.2">
      <c r="D545" s="228"/>
      <c r="E545" s="228"/>
      <c r="F545" s="228"/>
      <c r="J545" s="228"/>
      <c r="K545" s="228"/>
    </row>
    <row r="546" spans="4:11" ht="15.75" customHeight="1" x14ac:dyDescent="0.2">
      <c r="D546" s="228"/>
      <c r="E546" s="228"/>
      <c r="F546" s="228"/>
      <c r="J546" s="228"/>
      <c r="K546" s="228"/>
    </row>
    <row r="547" spans="4:11" ht="15.75" customHeight="1" x14ac:dyDescent="0.2">
      <c r="D547" s="228"/>
      <c r="E547" s="228"/>
      <c r="F547" s="228"/>
      <c r="J547" s="228"/>
      <c r="K547" s="228"/>
    </row>
    <row r="548" spans="4:11" ht="15.75" customHeight="1" x14ac:dyDescent="0.2">
      <c r="D548" s="228"/>
      <c r="E548" s="228"/>
      <c r="F548" s="228"/>
      <c r="J548" s="228"/>
      <c r="K548" s="228"/>
    </row>
    <row r="549" spans="4:11" ht="15.75" customHeight="1" x14ac:dyDescent="0.2">
      <c r="D549" s="228"/>
      <c r="E549" s="228"/>
      <c r="F549" s="228"/>
      <c r="J549" s="228"/>
      <c r="K549" s="228"/>
    </row>
    <row r="550" spans="4:11" ht="15.75" customHeight="1" x14ac:dyDescent="0.2">
      <c r="D550" s="228"/>
      <c r="E550" s="228"/>
      <c r="F550" s="228"/>
      <c r="J550" s="228"/>
      <c r="K550" s="228"/>
    </row>
    <row r="551" spans="4:11" ht="15.75" customHeight="1" x14ac:dyDescent="0.2">
      <c r="D551" s="228"/>
      <c r="E551" s="228"/>
      <c r="F551" s="228"/>
      <c r="J551" s="228"/>
      <c r="K551" s="228"/>
    </row>
    <row r="552" spans="4:11" ht="15.75" customHeight="1" x14ac:dyDescent="0.2">
      <c r="D552" s="228"/>
      <c r="E552" s="228"/>
      <c r="F552" s="228"/>
      <c r="J552" s="228"/>
      <c r="K552" s="228"/>
    </row>
    <row r="553" spans="4:11" ht="15.75" customHeight="1" x14ac:dyDescent="0.2">
      <c r="D553" s="228"/>
      <c r="E553" s="228"/>
      <c r="F553" s="228"/>
      <c r="J553" s="228"/>
      <c r="K553" s="228"/>
    </row>
    <row r="554" spans="4:11" ht="15.75" customHeight="1" x14ac:dyDescent="0.2">
      <c r="D554" s="228"/>
      <c r="E554" s="228"/>
      <c r="F554" s="228"/>
      <c r="J554" s="228"/>
      <c r="K554" s="228"/>
    </row>
    <row r="555" spans="4:11" ht="15.75" customHeight="1" x14ac:dyDescent="0.2">
      <c r="D555" s="228"/>
      <c r="E555" s="228"/>
      <c r="F555" s="228"/>
      <c r="J555" s="228"/>
      <c r="K555" s="228"/>
    </row>
    <row r="556" spans="4:11" ht="15.75" customHeight="1" x14ac:dyDescent="0.2">
      <c r="D556" s="228"/>
      <c r="E556" s="228"/>
      <c r="F556" s="228"/>
      <c r="J556" s="228"/>
      <c r="K556" s="228"/>
    </row>
    <row r="557" spans="4:11" ht="15.75" customHeight="1" x14ac:dyDescent="0.2">
      <c r="D557" s="228"/>
      <c r="E557" s="228"/>
      <c r="F557" s="228"/>
      <c r="J557" s="228"/>
      <c r="K557" s="228"/>
    </row>
    <row r="558" spans="4:11" ht="15.75" customHeight="1" x14ac:dyDescent="0.2">
      <c r="D558" s="228"/>
      <c r="E558" s="228"/>
      <c r="F558" s="228"/>
      <c r="J558" s="228"/>
      <c r="K558" s="228"/>
    </row>
    <row r="559" spans="4:11" ht="15.75" customHeight="1" x14ac:dyDescent="0.2">
      <c r="D559" s="228"/>
      <c r="E559" s="228"/>
      <c r="F559" s="228"/>
      <c r="J559" s="228"/>
      <c r="K559" s="228"/>
    </row>
    <row r="560" spans="4:11" ht="15.75" customHeight="1" x14ac:dyDescent="0.2">
      <c r="D560" s="228"/>
      <c r="E560" s="228"/>
      <c r="F560" s="228"/>
      <c r="J560" s="228"/>
      <c r="K560" s="228"/>
    </row>
    <row r="561" spans="4:11" ht="15.75" customHeight="1" x14ac:dyDescent="0.2">
      <c r="D561" s="228"/>
      <c r="E561" s="228"/>
      <c r="F561" s="228"/>
      <c r="J561" s="228"/>
      <c r="K561" s="228"/>
    </row>
    <row r="562" spans="4:11" ht="15.75" customHeight="1" x14ac:dyDescent="0.2">
      <c r="D562" s="228"/>
      <c r="E562" s="228"/>
      <c r="F562" s="228"/>
      <c r="J562" s="228"/>
      <c r="K562" s="228"/>
    </row>
    <row r="563" spans="4:11" ht="15.75" customHeight="1" x14ac:dyDescent="0.2">
      <c r="D563" s="228"/>
      <c r="E563" s="228"/>
      <c r="F563" s="228"/>
      <c r="J563" s="228"/>
      <c r="K563" s="228"/>
    </row>
    <row r="564" spans="4:11" ht="15.75" customHeight="1" x14ac:dyDescent="0.2">
      <c r="D564" s="228"/>
      <c r="E564" s="228"/>
      <c r="F564" s="228"/>
      <c r="J564" s="228"/>
      <c r="K564" s="228"/>
    </row>
    <row r="565" spans="4:11" ht="15.75" customHeight="1" x14ac:dyDescent="0.2">
      <c r="D565" s="228"/>
      <c r="E565" s="228"/>
      <c r="F565" s="228"/>
      <c r="J565" s="228"/>
      <c r="K565" s="228"/>
    </row>
    <row r="566" spans="4:11" ht="15.75" customHeight="1" x14ac:dyDescent="0.2">
      <c r="D566" s="228"/>
      <c r="E566" s="228"/>
      <c r="F566" s="228"/>
      <c r="J566" s="228"/>
      <c r="K566" s="228"/>
    </row>
    <row r="567" spans="4:11" ht="15.75" customHeight="1" x14ac:dyDescent="0.2">
      <c r="D567" s="228"/>
      <c r="E567" s="228"/>
      <c r="F567" s="228"/>
      <c r="J567" s="228"/>
      <c r="K567" s="228"/>
    </row>
    <row r="568" spans="4:11" ht="15.75" customHeight="1" x14ac:dyDescent="0.2">
      <c r="D568" s="228"/>
      <c r="E568" s="228"/>
      <c r="F568" s="228"/>
      <c r="J568" s="228"/>
      <c r="K568" s="228"/>
    </row>
    <row r="569" spans="4:11" ht="15.75" customHeight="1" x14ac:dyDescent="0.2">
      <c r="D569" s="228"/>
      <c r="E569" s="228"/>
      <c r="F569" s="228"/>
      <c r="J569" s="228"/>
      <c r="K569" s="228"/>
    </row>
    <row r="570" spans="4:11" ht="15.75" customHeight="1" x14ac:dyDescent="0.2">
      <c r="D570" s="228"/>
      <c r="E570" s="228"/>
      <c r="F570" s="228"/>
      <c r="J570" s="228"/>
      <c r="K570" s="228"/>
    </row>
    <row r="571" spans="4:11" ht="15.75" customHeight="1" x14ac:dyDescent="0.2">
      <c r="D571" s="228"/>
      <c r="E571" s="228"/>
      <c r="F571" s="228"/>
      <c r="J571" s="228"/>
      <c r="K571" s="228"/>
    </row>
    <row r="572" spans="4:11" ht="15.75" customHeight="1" x14ac:dyDescent="0.2">
      <c r="D572" s="228"/>
      <c r="E572" s="228"/>
      <c r="F572" s="228"/>
      <c r="J572" s="228"/>
      <c r="K572" s="228"/>
    </row>
    <row r="573" spans="4:11" ht="15.75" customHeight="1" x14ac:dyDescent="0.2">
      <c r="D573" s="228"/>
      <c r="E573" s="228"/>
      <c r="F573" s="228"/>
      <c r="J573" s="228"/>
      <c r="K573" s="228"/>
    </row>
    <row r="574" spans="4:11" ht="15.75" customHeight="1" x14ac:dyDescent="0.2">
      <c r="D574" s="228"/>
      <c r="E574" s="228"/>
      <c r="F574" s="228"/>
      <c r="J574" s="228"/>
      <c r="K574" s="228"/>
    </row>
    <row r="575" spans="4:11" ht="15.75" customHeight="1" x14ac:dyDescent="0.2">
      <c r="D575" s="228"/>
      <c r="E575" s="228"/>
      <c r="F575" s="228"/>
      <c r="J575" s="228"/>
      <c r="K575" s="228"/>
    </row>
    <row r="576" spans="4:11" ht="15.75" customHeight="1" x14ac:dyDescent="0.2">
      <c r="D576" s="228"/>
      <c r="E576" s="228"/>
      <c r="F576" s="228"/>
      <c r="J576" s="228"/>
      <c r="K576" s="228"/>
    </row>
    <row r="577" spans="4:11" ht="15.75" customHeight="1" x14ac:dyDescent="0.2">
      <c r="D577" s="228"/>
      <c r="E577" s="228"/>
      <c r="F577" s="228"/>
      <c r="J577" s="228"/>
      <c r="K577" s="228"/>
    </row>
    <row r="578" spans="4:11" ht="15.75" customHeight="1" x14ac:dyDescent="0.2">
      <c r="D578" s="228"/>
      <c r="E578" s="228"/>
      <c r="F578" s="228"/>
      <c r="J578" s="228"/>
      <c r="K578" s="228"/>
    </row>
    <row r="579" spans="4:11" ht="15.75" customHeight="1" x14ac:dyDescent="0.2">
      <c r="D579" s="228"/>
      <c r="E579" s="228"/>
      <c r="F579" s="228"/>
      <c r="J579" s="228"/>
      <c r="K579" s="228"/>
    </row>
    <row r="580" spans="4:11" ht="15.75" customHeight="1" x14ac:dyDescent="0.2">
      <c r="D580" s="228"/>
      <c r="E580" s="228"/>
      <c r="F580" s="228"/>
      <c r="J580" s="228"/>
      <c r="K580" s="228"/>
    </row>
    <row r="581" spans="4:11" ht="15.75" customHeight="1" x14ac:dyDescent="0.2">
      <c r="D581" s="228"/>
      <c r="E581" s="228"/>
      <c r="F581" s="228"/>
      <c r="J581" s="228"/>
      <c r="K581" s="228"/>
    </row>
    <row r="582" spans="4:11" ht="15.75" customHeight="1" x14ac:dyDescent="0.2">
      <c r="D582" s="228"/>
      <c r="E582" s="228"/>
      <c r="F582" s="228"/>
      <c r="J582" s="228"/>
      <c r="K582" s="228"/>
    </row>
    <row r="583" spans="4:11" ht="15.75" customHeight="1" x14ac:dyDescent="0.2">
      <c r="D583" s="228"/>
      <c r="E583" s="228"/>
      <c r="F583" s="228"/>
      <c r="J583" s="228"/>
      <c r="K583" s="228"/>
    </row>
    <row r="584" spans="4:11" ht="15.75" customHeight="1" x14ac:dyDescent="0.2">
      <c r="D584" s="228"/>
      <c r="E584" s="228"/>
      <c r="F584" s="228"/>
      <c r="J584" s="228"/>
      <c r="K584" s="228"/>
    </row>
    <row r="585" spans="4:11" ht="15.75" customHeight="1" x14ac:dyDescent="0.2">
      <c r="D585" s="228"/>
      <c r="E585" s="228"/>
      <c r="F585" s="228"/>
      <c r="J585" s="228"/>
      <c r="K585" s="228"/>
    </row>
    <row r="586" spans="4:11" ht="15.75" customHeight="1" x14ac:dyDescent="0.2">
      <c r="D586" s="228"/>
      <c r="E586" s="228"/>
      <c r="F586" s="228"/>
      <c r="J586" s="228"/>
      <c r="K586" s="228"/>
    </row>
    <row r="587" spans="4:11" ht="15.75" customHeight="1" x14ac:dyDescent="0.2">
      <c r="D587" s="228"/>
      <c r="E587" s="228"/>
      <c r="F587" s="228"/>
      <c r="J587" s="228"/>
      <c r="K587" s="228"/>
    </row>
    <row r="588" spans="4:11" ht="15.75" customHeight="1" x14ac:dyDescent="0.2">
      <c r="D588" s="228"/>
      <c r="E588" s="228"/>
      <c r="F588" s="228"/>
      <c r="J588" s="228"/>
      <c r="K588" s="228"/>
    </row>
    <row r="589" spans="4:11" ht="15.75" customHeight="1" x14ac:dyDescent="0.2">
      <c r="D589" s="228"/>
      <c r="E589" s="228"/>
      <c r="F589" s="228"/>
      <c r="J589" s="228"/>
      <c r="K589" s="228"/>
    </row>
    <row r="590" spans="4:11" ht="15.75" customHeight="1" x14ac:dyDescent="0.2">
      <c r="D590" s="228"/>
      <c r="E590" s="228"/>
      <c r="F590" s="228"/>
      <c r="J590" s="228"/>
      <c r="K590" s="228"/>
    </row>
    <row r="591" spans="4:11" ht="15.75" customHeight="1" x14ac:dyDescent="0.2">
      <c r="D591" s="228"/>
      <c r="E591" s="228"/>
      <c r="F591" s="228"/>
      <c r="J591" s="228"/>
      <c r="K591" s="228"/>
    </row>
    <row r="592" spans="4:11" ht="15.75" customHeight="1" x14ac:dyDescent="0.2">
      <c r="D592" s="228"/>
      <c r="E592" s="228"/>
      <c r="F592" s="228"/>
      <c r="J592" s="228"/>
      <c r="K592" s="228"/>
    </row>
    <row r="593" spans="4:11" ht="15.75" customHeight="1" x14ac:dyDescent="0.2">
      <c r="D593" s="228"/>
      <c r="E593" s="228"/>
      <c r="F593" s="228"/>
      <c r="J593" s="228"/>
      <c r="K593" s="228"/>
    </row>
    <row r="594" spans="4:11" ht="15.75" customHeight="1" x14ac:dyDescent="0.2">
      <c r="D594" s="228"/>
      <c r="E594" s="228"/>
      <c r="F594" s="228"/>
      <c r="J594" s="228"/>
      <c r="K594" s="228"/>
    </row>
    <row r="595" spans="4:11" ht="15.75" customHeight="1" x14ac:dyDescent="0.2">
      <c r="D595" s="228"/>
      <c r="E595" s="228"/>
      <c r="F595" s="228"/>
      <c r="J595" s="228"/>
      <c r="K595" s="228"/>
    </row>
    <row r="596" spans="4:11" ht="15.75" customHeight="1" x14ac:dyDescent="0.2">
      <c r="D596" s="228"/>
      <c r="E596" s="228"/>
      <c r="F596" s="228"/>
      <c r="J596" s="228"/>
      <c r="K596" s="228"/>
    </row>
    <row r="597" spans="4:11" ht="15.75" customHeight="1" x14ac:dyDescent="0.2">
      <c r="D597" s="228"/>
      <c r="E597" s="228"/>
      <c r="F597" s="228"/>
      <c r="J597" s="228"/>
      <c r="K597" s="228"/>
    </row>
    <row r="598" spans="4:11" ht="15.75" customHeight="1" x14ac:dyDescent="0.2">
      <c r="D598" s="228"/>
      <c r="E598" s="228"/>
      <c r="F598" s="228"/>
      <c r="J598" s="228"/>
      <c r="K598" s="228"/>
    </row>
    <row r="599" spans="4:11" ht="15.75" customHeight="1" x14ac:dyDescent="0.2">
      <c r="D599" s="228"/>
      <c r="E599" s="228"/>
      <c r="F599" s="228"/>
      <c r="J599" s="228"/>
      <c r="K599" s="228"/>
    </row>
    <row r="600" spans="4:11" ht="15.75" customHeight="1" x14ac:dyDescent="0.2">
      <c r="D600" s="228"/>
      <c r="E600" s="228"/>
      <c r="F600" s="228"/>
      <c r="J600" s="228"/>
      <c r="K600" s="228"/>
    </row>
    <row r="601" spans="4:11" ht="15.75" customHeight="1" x14ac:dyDescent="0.2">
      <c r="D601" s="228"/>
      <c r="E601" s="228"/>
      <c r="F601" s="228"/>
      <c r="J601" s="228"/>
      <c r="K601" s="228"/>
    </row>
    <row r="602" spans="4:11" ht="15.75" customHeight="1" x14ac:dyDescent="0.2">
      <c r="D602" s="228"/>
      <c r="E602" s="228"/>
      <c r="F602" s="228"/>
      <c r="J602" s="228"/>
      <c r="K602" s="228"/>
    </row>
    <row r="603" spans="4:11" ht="15.75" customHeight="1" x14ac:dyDescent="0.2">
      <c r="D603" s="228"/>
      <c r="E603" s="228"/>
      <c r="F603" s="228"/>
      <c r="J603" s="228"/>
      <c r="K603" s="228"/>
    </row>
    <row r="604" spans="4:11" ht="15.75" customHeight="1" x14ac:dyDescent="0.2">
      <c r="D604" s="228"/>
      <c r="E604" s="228"/>
      <c r="F604" s="228"/>
      <c r="J604" s="228"/>
      <c r="K604" s="228"/>
    </row>
    <row r="605" spans="4:11" ht="15.75" customHeight="1" x14ac:dyDescent="0.2">
      <c r="D605" s="228"/>
      <c r="E605" s="228"/>
      <c r="F605" s="228"/>
      <c r="J605" s="228"/>
      <c r="K605" s="228"/>
    </row>
    <row r="606" spans="4:11" ht="15.75" customHeight="1" x14ac:dyDescent="0.2">
      <c r="D606" s="228"/>
      <c r="E606" s="228"/>
      <c r="F606" s="228"/>
      <c r="J606" s="228"/>
      <c r="K606" s="228"/>
    </row>
    <row r="607" spans="4:11" ht="15.75" customHeight="1" x14ac:dyDescent="0.2">
      <c r="D607" s="228"/>
      <c r="E607" s="228"/>
      <c r="F607" s="228"/>
      <c r="J607" s="228"/>
      <c r="K607" s="228"/>
    </row>
    <row r="608" spans="4:11" ht="15.75" customHeight="1" x14ac:dyDescent="0.2">
      <c r="D608" s="228"/>
      <c r="E608" s="228"/>
      <c r="F608" s="228"/>
      <c r="J608" s="228"/>
      <c r="K608" s="228"/>
    </row>
    <row r="609" spans="4:11" ht="15.75" customHeight="1" x14ac:dyDescent="0.2">
      <c r="D609" s="228"/>
      <c r="E609" s="228"/>
      <c r="F609" s="228"/>
      <c r="J609" s="228"/>
      <c r="K609" s="228"/>
    </row>
    <row r="610" spans="4:11" ht="15.75" customHeight="1" x14ac:dyDescent="0.2">
      <c r="D610" s="228"/>
      <c r="E610" s="228"/>
      <c r="F610" s="228"/>
      <c r="J610" s="228"/>
      <c r="K610" s="228"/>
    </row>
    <row r="611" spans="4:11" ht="15.75" customHeight="1" x14ac:dyDescent="0.2">
      <c r="D611" s="228"/>
      <c r="E611" s="228"/>
      <c r="F611" s="228"/>
      <c r="J611" s="228"/>
      <c r="K611" s="228"/>
    </row>
    <row r="612" spans="4:11" ht="15.75" customHeight="1" x14ac:dyDescent="0.2">
      <c r="D612" s="228"/>
      <c r="E612" s="228"/>
      <c r="F612" s="228"/>
      <c r="J612" s="228"/>
      <c r="K612" s="228"/>
    </row>
    <row r="613" spans="4:11" ht="15.75" customHeight="1" x14ac:dyDescent="0.2">
      <c r="D613" s="228"/>
      <c r="E613" s="228"/>
      <c r="F613" s="228"/>
      <c r="J613" s="228"/>
      <c r="K613" s="228"/>
    </row>
    <row r="614" spans="4:11" ht="15.75" customHeight="1" x14ac:dyDescent="0.2">
      <c r="D614" s="228"/>
      <c r="E614" s="228"/>
      <c r="F614" s="228"/>
      <c r="J614" s="228"/>
      <c r="K614" s="228"/>
    </row>
    <row r="615" spans="4:11" ht="15.75" customHeight="1" x14ac:dyDescent="0.2">
      <c r="D615" s="228"/>
      <c r="E615" s="228"/>
      <c r="F615" s="228"/>
      <c r="J615" s="228"/>
      <c r="K615" s="228"/>
    </row>
    <row r="616" spans="4:11" ht="15.75" customHeight="1" x14ac:dyDescent="0.2">
      <c r="D616" s="228"/>
      <c r="E616" s="228"/>
      <c r="F616" s="228"/>
      <c r="J616" s="228"/>
      <c r="K616" s="228"/>
    </row>
    <row r="617" spans="4:11" ht="15.75" customHeight="1" x14ac:dyDescent="0.2">
      <c r="D617" s="228"/>
      <c r="E617" s="228"/>
      <c r="F617" s="228"/>
      <c r="J617" s="228"/>
      <c r="K617" s="228"/>
    </row>
    <row r="618" spans="4:11" ht="15.75" customHeight="1" x14ac:dyDescent="0.2">
      <c r="D618" s="228"/>
      <c r="E618" s="228"/>
      <c r="F618" s="228"/>
      <c r="J618" s="228"/>
      <c r="K618" s="228"/>
    </row>
    <row r="619" spans="4:11" ht="15.75" customHeight="1" x14ac:dyDescent="0.2">
      <c r="D619" s="228"/>
      <c r="E619" s="228"/>
      <c r="F619" s="228"/>
      <c r="J619" s="228"/>
      <c r="K619" s="228"/>
    </row>
    <row r="620" spans="4:11" ht="15.75" customHeight="1" x14ac:dyDescent="0.2">
      <c r="D620" s="228"/>
      <c r="E620" s="228"/>
      <c r="F620" s="228"/>
      <c r="J620" s="228"/>
      <c r="K620" s="228"/>
    </row>
    <row r="621" spans="4:11" ht="15.75" customHeight="1" x14ac:dyDescent="0.2">
      <c r="D621" s="228"/>
      <c r="E621" s="228"/>
      <c r="F621" s="228"/>
      <c r="J621" s="228"/>
      <c r="K621" s="228"/>
    </row>
    <row r="622" spans="4:11" ht="15.75" customHeight="1" x14ac:dyDescent="0.2">
      <c r="D622" s="228"/>
      <c r="E622" s="228"/>
      <c r="F622" s="228"/>
      <c r="J622" s="228"/>
      <c r="K622" s="228"/>
    </row>
    <row r="623" spans="4:11" ht="15.75" customHeight="1" x14ac:dyDescent="0.2">
      <c r="D623" s="228"/>
      <c r="E623" s="228"/>
      <c r="F623" s="228"/>
      <c r="J623" s="228"/>
      <c r="K623" s="228"/>
    </row>
    <row r="624" spans="4:11" ht="15.75" customHeight="1" x14ac:dyDescent="0.2">
      <c r="D624" s="228"/>
      <c r="E624" s="228"/>
      <c r="F624" s="228"/>
      <c r="J624" s="228"/>
      <c r="K624" s="228"/>
    </row>
    <row r="625" spans="4:11" ht="15.75" customHeight="1" x14ac:dyDescent="0.2">
      <c r="D625" s="228"/>
      <c r="E625" s="228"/>
      <c r="F625" s="228"/>
      <c r="J625" s="228"/>
      <c r="K625" s="228"/>
    </row>
    <row r="626" spans="4:11" ht="15.75" customHeight="1" x14ac:dyDescent="0.2">
      <c r="D626" s="228"/>
      <c r="E626" s="228"/>
      <c r="F626" s="228"/>
      <c r="J626" s="228"/>
      <c r="K626" s="228"/>
    </row>
    <row r="627" spans="4:11" ht="15.75" customHeight="1" x14ac:dyDescent="0.2">
      <c r="D627" s="228"/>
      <c r="E627" s="228"/>
      <c r="F627" s="228"/>
      <c r="J627" s="228"/>
      <c r="K627" s="228"/>
    </row>
    <row r="628" spans="4:11" ht="15.75" customHeight="1" x14ac:dyDescent="0.2">
      <c r="D628" s="228"/>
      <c r="E628" s="228"/>
      <c r="F628" s="228"/>
      <c r="J628" s="228"/>
      <c r="K628" s="228"/>
    </row>
    <row r="629" spans="4:11" ht="15.75" customHeight="1" x14ac:dyDescent="0.2">
      <c r="D629" s="228"/>
      <c r="E629" s="228"/>
      <c r="F629" s="228"/>
      <c r="J629" s="228"/>
      <c r="K629" s="228"/>
    </row>
    <row r="630" spans="4:11" ht="15.75" customHeight="1" x14ac:dyDescent="0.2">
      <c r="D630" s="228"/>
      <c r="E630" s="228"/>
      <c r="F630" s="228"/>
      <c r="J630" s="228"/>
      <c r="K630" s="228"/>
    </row>
    <row r="631" spans="4:11" ht="15.75" customHeight="1" x14ac:dyDescent="0.2">
      <c r="D631" s="228"/>
      <c r="E631" s="228"/>
      <c r="F631" s="228"/>
      <c r="J631" s="228"/>
      <c r="K631" s="228"/>
    </row>
    <row r="632" spans="4:11" ht="15.75" customHeight="1" x14ac:dyDescent="0.2">
      <c r="D632" s="228"/>
      <c r="E632" s="228"/>
      <c r="F632" s="228"/>
      <c r="J632" s="228"/>
      <c r="K632" s="228"/>
    </row>
    <row r="633" spans="4:11" ht="15.75" customHeight="1" x14ac:dyDescent="0.2">
      <c r="D633" s="228"/>
      <c r="E633" s="228"/>
      <c r="F633" s="228"/>
      <c r="J633" s="228"/>
      <c r="K633" s="228"/>
    </row>
    <row r="634" spans="4:11" ht="15.75" customHeight="1" x14ac:dyDescent="0.2">
      <c r="D634" s="228"/>
      <c r="E634" s="228"/>
      <c r="F634" s="228"/>
      <c r="J634" s="228"/>
      <c r="K634" s="228"/>
    </row>
    <row r="635" spans="4:11" ht="15.75" customHeight="1" x14ac:dyDescent="0.2">
      <c r="D635" s="228"/>
      <c r="E635" s="228"/>
      <c r="F635" s="228"/>
      <c r="J635" s="228"/>
      <c r="K635" s="228"/>
    </row>
    <row r="636" spans="4:11" ht="15.75" customHeight="1" x14ac:dyDescent="0.2">
      <c r="D636" s="228"/>
      <c r="E636" s="228"/>
      <c r="F636" s="228"/>
      <c r="J636" s="228"/>
      <c r="K636" s="228"/>
    </row>
    <row r="637" spans="4:11" ht="15.75" customHeight="1" x14ac:dyDescent="0.2">
      <c r="D637" s="228"/>
      <c r="E637" s="228"/>
      <c r="F637" s="228"/>
      <c r="J637" s="228"/>
      <c r="K637" s="228"/>
    </row>
    <row r="638" spans="4:11" ht="15.75" customHeight="1" x14ac:dyDescent="0.2">
      <c r="D638" s="228"/>
      <c r="E638" s="228"/>
      <c r="F638" s="228"/>
      <c r="J638" s="228"/>
      <c r="K638" s="228"/>
    </row>
    <row r="639" spans="4:11" ht="15.75" customHeight="1" x14ac:dyDescent="0.2">
      <c r="D639" s="228"/>
      <c r="E639" s="228"/>
      <c r="F639" s="228"/>
      <c r="J639" s="228"/>
      <c r="K639" s="228"/>
    </row>
    <row r="640" spans="4:11" ht="15.75" customHeight="1" x14ac:dyDescent="0.2">
      <c r="D640" s="228"/>
      <c r="E640" s="228"/>
      <c r="F640" s="228"/>
      <c r="J640" s="228"/>
      <c r="K640" s="228"/>
    </row>
    <row r="641" spans="4:11" ht="15.75" customHeight="1" x14ac:dyDescent="0.2">
      <c r="D641" s="228"/>
      <c r="E641" s="228"/>
      <c r="F641" s="228"/>
      <c r="J641" s="228"/>
      <c r="K641" s="228"/>
    </row>
    <row r="642" spans="4:11" ht="15.75" customHeight="1" x14ac:dyDescent="0.2">
      <c r="D642" s="228"/>
      <c r="E642" s="228"/>
      <c r="F642" s="228"/>
      <c r="J642" s="228"/>
      <c r="K642" s="228"/>
    </row>
    <row r="643" spans="4:11" ht="15.75" customHeight="1" x14ac:dyDescent="0.2">
      <c r="D643" s="228"/>
      <c r="E643" s="228"/>
      <c r="F643" s="228"/>
      <c r="J643" s="228"/>
      <c r="K643" s="228"/>
    </row>
    <row r="644" spans="4:11" ht="15.75" customHeight="1" x14ac:dyDescent="0.2">
      <c r="D644" s="228"/>
      <c r="E644" s="228"/>
      <c r="F644" s="228"/>
      <c r="J644" s="228"/>
      <c r="K644" s="228"/>
    </row>
    <row r="645" spans="4:11" ht="15.75" customHeight="1" x14ac:dyDescent="0.2">
      <c r="D645" s="228"/>
      <c r="E645" s="228"/>
      <c r="F645" s="228"/>
      <c r="J645" s="228"/>
      <c r="K645" s="228"/>
    </row>
    <row r="646" spans="4:11" ht="15.75" customHeight="1" x14ac:dyDescent="0.2">
      <c r="D646" s="228"/>
      <c r="E646" s="228"/>
      <c r="F646" s="228"/>
      <c r="J646" s="228"/>
      <c r="K646" s="228"/>
    </row>
    <row r="647" spans="4:11" ht="15.75" customHeight="1" x14ac:dyDescent="0.2">
      <c r="D647" s="228"/>
      <c r="E647" s="228"/>
      <c r="F647" s="228"/>
      <c r="J647" s="228"/>
      <c r="K647" s="228"/>
    </row>
    <row r="648" spans="4:11" ht="15.75" customHeight="1" x14ac:dyDescent="0.2">
      <c r="D648" s="228"/>
      <c r="E648" s="228"/>
      <c r="F648" s="228"/>
      <c r="J648" s="228"/>
      <c r="K648" s="228"/>
    </row>
    <row r="649" spans="4:11" ht="15.75" customHeight="1" x14ac:dyDescent="0.2">
      <c r="D649" s="228"/>
      <c r="E649" s="228"/>
      <c r="F649" s="228"/>
      <c r="J649" s="228"/>
      <c r="K649" s="228"/>
    </row>
    <row r="650" spans="4:11" ht="15.75" customHeight="1" x14ac:dyDescent="0.2">
      <c r="D650" s="228"/>
      <c r="E650" s="228"/>
      <c r="F650" s="228"/>
      <c r="J650" s="228"/>
      <c r="K650" s="228"/>
    </row>
    <row r="651" spans="4:11" ht="15.75" customHeight="1" x14ac:dyDescent="0.2">
      <c r="D651" s="228"/>
      <c r="E651" s="228"/>
      <c r="F651" s="228"/>
      <c r="J651" s="228"/>
      <c r="K651" s="228"/>
    </row>
    <row r="652" spans="4:11" ht="15.75" customHeight="1" x14ac:dyDescent="0.2">
      <c r="D652" s="228"/>
      <c r="E652" s="228"/>
      <c r="F652" s="228"/>
      <c r="J652" s="228"/>
      <c r="K652" s="228"/>
    </row>
    <row r="653" spans="4:11" ht="15.75" customHeight="1" x14ac:dyDescent="0.2">
      <c r="D653" s="228"/>
      <c r="E653" s="228"/>
      <c r="F653" s="228"/>
      <c r="J653" s="228"/>
      <c r="K653" s="228"/>
    </row>
    <row r="654" spans="4:11" ht="15.75" customHeight="1" x14ac:dyDescent="0.2">
      <c r="D654" s="228"/>
      <c r="E654" s="228"/>
      <c r="F654" s="228"/>
      <c r="J654" s="228"/>
      <c r="K654" s="228"/>
    </row>
    <row r="655" spans="4:11" ht="15.75" customHeight="1" x14ac:dyDescent="0.2">
      <c r="D655" s="228"/>
      <c r="E655" s="228"/>
      <c r="F655" s="228"/>
      <c r="J655" s="228"/>
      <c r="K655" s="228"/>
    </row>
    <row r="656" spans="4:11" ht="15.75" customHeight="1" x14ac:dyDescent="0.2">
      <c r="D656" s="228"/>
      <c r="E656" s="228"/>
      <c r="F656" s="228"/>
      <c r="J656" s="228"/>
      <c r="K656" s="228"/>
    </row>
    <row r="657" spans="4:11" ht="15.75" customHeight="1" x14ac:dyDescent="0.2">
      <c r="D657" s="228"/>
      <c r="E657" s="228"/>
      <c r="F657" s="228"/>
      <c r="J657" s="228"/>
      <c r="K657" s="228"/>
    </row>
    <row r="658" spans="4:11" ht="15.75" customHeight="1" x14ac:dyDescent="0.2">
      <c r="D658" s="228"/>
      <c r="E658" s="228"/>
      <c r="F658" s="228"/>
      <c r="J658" s="228"/>
      <c r="K658" s="228"/>
    </row>
    <row r="659" spans="4:11" ht="15.75" customHeight="1" x14ac:dyDescent="0.2">
      <c r="D659" s="228"/>
      <c r="E659" s="228"/>
      <c r="F659" s="228"/>
      <c r="J659" s="228"/>
      <c r="K659" s="228"/>
    </row>
    <row r="660" spans="4:11" ht="15.75" customHeight="1" x14ac:dyDescent="0.2">
      <c r="D660" s="228"/>
      <c r="E660" s="228"/>
      <c r="F660" s="228"/>
      <c r="J660" s="228"/>
      <c r="K660" s="228"/>
    </row>
    <row r="661" spans="4:11" ht="15.75" customHeight="1" x14ac:dyDescent="0.2">
      <c r="D661" s="228"/>
      <c r="E661" s="228"/>
      <c r="F661" s="228"/>
      <c r="J661" s="228"/>
      <c r="K661" s="228"/>
    </row>
    <row r="662" spans="4:11" ht="15.75" customHeight="1" x14ac:dyDescent="0.2">
      <c r="D662" s="228"/>
      <c r="E662" s="228"/>
      <c r="F662" s="228"/>
      <c r="J662" s="228"/>
      <c r="K662" s="228"/>
    </row>
    <row r="663" spans="4:11" ht="15.75" customHeight="1" x14ac:dyDescent="0.2">
      <c r="D663" s="228"/>
      <c r="E663" s="228"/>
      <c r="F663" s="228"/>
      <c r="J663" s="228"/>
      <c r="K663" s="228"/>
    </row>
    <row r="664" spans="4:11" ht="15.75" customHeight="1" x14ac:dyDescent="0.2">
      <c r="D664" s="228"/>
      <c r="E664" s="228"/>
      <c r="F664" s="228"/>
      <c r="J664" s="228"/>
      <c r="K664" s="228"/>
    </row>
    <row r="665" spans="4:11" ht="15.75" customHeight="1" x14ac:dyDescent="0.2">
      <c r="D665" s="228"/>
      <c r="E665" s="228"/>
      <c r="F665" s="228"/>
      <c r="J665" s="228"/>
      <c r="K665" s="228"/>
    </row>
    <row r="666" spans="4:11" ht="15.75" customHeight="1" x14ac:dyDescent="0.2">
      <c r="D666" s="228"/>
      <c r="E666" s="228"/>
      <c r="F666" s="228"/>
      <c r="J666" s="228"/>
      <c r="K666" s="228"/>
    </row>
    <row r="667" spans="4:11" ht="15.75" customHeight="1" x14ac:dyDescent="0.2">
      <c r="D667" s="228"/>
      <c r="E667" s="228"/>
      <c r="F667" s="228"/>
      <c r="J667" s="228"/>
      <c r="K667" s="228"/>
    </row>
    <row r="668" spans="4:11" ht="15.75" customHeight="1" x14ac:dyDescent="0.2">
      <c r="D668" s="228"/>
      <c r="E668" s="228"/>
      <c r="F668" s="228"/>
      <c r="J668" s="228"/>
      <c r="K668" s="228"/>
    </row>
    <row r="669" spans="4:11" ht="15.75" customHeight="1" x14ac:dyDescent="0.2">
      <c r="D669" s="228"/>
      <c r="E669" s="228"/>
      <c r="F669" s="228"/>
      <c r="J669" s="228"/>
      <c r="K669" s="228"/>
    </row>
    <row r="670" spans="4:11" ht="15.75" customHeight="1" x14ac:dyDescent="0.2">
      <c r="D670" s="228"/>
      <c r="E670" s="228"/>
      <c r="F670" s="228"/>
      <c r="J670" s="228"/>
      <c r="K670" s="228"/>
    </row>
    <row r="671" spans="4:11" ht="15.75" customHeight="1" x14ac:dyDescent="0.2">
      <c r="D671" s="228"/>
      <c r="E671" s="228"/>
      <c r="F671" s="228"/>
      <c r="J671" s="228"/>
      <c r="K671" s="228"/>
    </row>
    <row r="672" spans="4:11" ht="15.75" customHeight="1" x14ac:dyDescent="0.2">
      <c r="D672" s="228"/>
      <c r="E672" s="228"/>
      <c r="F672" s="228"/>
      <c r="J672" s="228"/>
      <c r="K672" s="228"/>
    </row>
    <row r="673" spans="4:11" ht="15.75" customHeight="1" x14ac:dyDescent="0.2">
      <c r="D673" s="228"/>
      <c r="E673" s="228"/>
      <c r="F673" s="228"/>
      <c r="J673" s="228"/>
      <c r="K673" s="228"/>
    </row>
    <row r="674" spans="4:11" ht="15.75" customHeight="1" x14ac:dyDescent="0.2">
      <c r="D674" s="228"/>
      <c r="E674" s="228"/>
      <c r="F674" s="228"/>
      <c r="J674" s="228"/>
      <c r="K674" s="228"/>
    </row>
    <row r="675" spans="4:11" ht="15.75" customHeight="1" x14ac:dyDescent="0.2">
      <c r="D675" s="228"/>
      <c r="E675" s="228"/>
      <c r="F675" s="228"/>
      <c r="J675" s="228"/>
      <c r="K675" s="228"/>
    </row>
    <row r="676" spans="4:11" ht="15.75" customHeight="1" x14ac:dyDescent="0.2">
      <c r="D676" s="228"/>
      <c r="E676" s="228"/>
      <c r="F676" s="228"/>
      <c r="J676" s="228"/>
      <c r="K676" s="228"/>
    </row>
    <row r="677" spans="4:11" ht="15.75" customHeight="1" x14ac:dyDescent="0.2">
      <c r="D677" s="228"/>
      <c r="E677" s="228"/>
      <c r="F677" s="228"/>
      <c r="J677" s="228"/>
      <c r="K677" s="228"/>
    </row>
    <row r="678" spans="4:11" ht="15.75" customHeight="1" x14ac:dyDescent="0.2">
      <c r="D678" s="228"/>
      <c r="E678" s="228"/>
      <c r="F678" s="228"/>
      <c r="J678" s="228"/>
      <c r="K678" s="228"/>
    </row>
    <row r="679" spans="4:11" ht="15.75" customHeight="1" x14ac:dyDescent="0.2">
      <c r="D679" s="228"/>
      <c r="E679" s="228"/>
      <c r="F679" s="228"/>
      <c r="J679" s="228"/>
      <c r="K679" s="228"/>
    </row>
    <row r="680" spans="4:11" ht="15.75" customHeight="1" x14ac:dyDescent="0.2">
      <c r="D680" s="228"/>
      <c r="E680" s="228"/>
      <c r="F680" s="228"/>
      <c r="J680" s="228"/>
      <c r="K680" s="228"/>
    </row>
    <row r="681" spans="4:11" ht="15.75" customHeight="1" x14ac:dyDescent="0.2">
      <c r="D681" s="228"/>
      <c r="E681" s="228"/>
      <c r="F681" s="228"/>
      <c r="J681" s="228"/>
      <c r="K681" s="228"/>
    </row>
    <row r="682" spans="4:11" ht="15.75" customHeight="1" x14ac:dyDescent="0.2">
      <c r="D682" s="228"/>
      <c r="E682" s="228"/>
      <c r="F682" s="228"/>
      <c r="J682" s="228"/>
      <c r="K682" s="228"/>
    </row>
    <row r="683" spans="4:11" ht="15.75" customHeight="1" x14ac:dyDescent="0.2">
      <c r="D683" s="228"/>
      <c r="E683" s="228"/>
      <c r="F683" s="228"/>
      <c r="J683" s="228"/>
      <c r="K683" s="228"/>
    </row>
    <row r="684" spans="4:11" ht="15.75" customHeight="1" x14ac:dyDescent="0.2">
      <c r="D684" s="228"/>
      <c r="E684" s="228"/>
      <c r="F684" s="228"/>
      <c r="J684" s="228"/>
      <c r="K684" s="228"/>
    </row>
    <row r="685" spans="4:11" ht="15.75" customHeight="1" x14ac:dyDescent="0.2">
      <c r="D685" s="228"/>
      <c r="E685" s="228"/>
      <c r="F685" s="228"/>
      <c r="J685" s="228"/>
      <c r="K685" s="228"/>
    </row>
    <row r="686" spans="4:11" ht="15.75" customHeight="1" x14ac:dyDescent="0.2">
      <c r="D686" s="228"/>
      <c r="E686" s="228"/>
      <c r="F686" s="228"/>
      <c r="J686" s="228"/>
      <c r="K686" s="228"/>
    </row>
    <row r="687" spans="4:11" ht="15.75" customHeight="1" x14ac:dyDescent="0.2">
      <c r="D687" s="228"/>
      <c r="E687" s="228"/>
      <c r="F687" s="228"/>
      <c r="J687" s="228"/>
      <c r="K687" s="228"/>
    </row>
    <row r="688" spans="4:11" ht="15.75" customHeight="1" x14ac:dyDescent="0.2">
      <c r="D688" s="228"/>
      <c r="E688" s="228"/>
      <c r="F688" s="228"/>
      <c r="J688" s="228"/>
      <c r="K688" s="228"/>
    </row>
    <row r="689" spans="4:11" ht="15.75" customHeight="1" x14ac:dyDescent="0.2">
      <c r="D689" s="228"/>
      <c r="E689" s="228"/>
      <c r="F689" s="228"/>
      <c r="J689" s="228"/>
      <c r="K689" s="228"/>
    </row>
    <row r="690" spans="4:11" ht="15.75" customHeight="1" x14ac:dyDescent="0.2">
      <c r="D690" s="228"/>
      <c r="E690" s="228"/>
      <c r="F690" s="228"/>
      <c r="J690" s="228"/>
      <c r="K690" s="228"/>
    </row>
    <row r="691" spans="4:11" ht="15.75" customHeight="1" x14ac:dyDescent="0.2">
      <c r="D691" s="228"/>
      <c r="E691" s="228"/>
      <c r="F691" s="228"/>
      <c r="J691" s="228"/>
      <c r="K691" s="228"/>
    </row>
    <row r="692" spans="4:11" ht="15.75" customHeight="1" x14ac:dyDescent="0.2">
      <c r="D692" s="228"/>
      <c r="E692" s="228"/>
      <c r="F692" s="228"/>
      <c r="J692" s="228"/>
      <c r="K692" s="228"/>
    </row>
    <row r="693" spans="4:11" ht="15.75" customHeight="1" x14ac:dyDescent="0.2">
      <c r="D693" s="228"/>
      <c r="E693" s="228"/>
      <c r="F693" s="228"/>
      <c r="J693" s="228"/>
      <c r="K693" s="228"/>
    </row>
    <row r="694" spans="4:11" ht="15.75" customHeight="1" x14ac:dyDescent="0.2">
      <c r="D694" s="228"/>
      <c r="E694" s="228"/>
      <c r="F694" s="228"/>
      <c r="J694" s="228"/>
      <c r="K694" s="228"/>
    </row>
    <row r="695" spans="4:11" ht="15.75" customHeight="1" x14ac:dyDescent="0.2">
      <c r="D695" s="228"/>
      <c r="E695" s="228"/>
      <c r="F695" s="228"/>
      <c r="J695" s="228"/>
      <c r="K695" s="228"/>
    </row>
    <row r="696" spans="4:11" ht="15.75" customHeight="1" x14ac:dyDescent="0.2">
      <c r="D696" s="228"/>
      <c r="E696" s="228"/>
      <c r="F696" s="228"/>
      <c r="J696" s="228"/>
      <c r="K696" s="228"/>
    </row>
    <row r="697" spans="4:11" ht="15.75" customHeight="1" x14ac:dyDescent="0.2">
      <c r="D697" s="228"/>
      <c r="E697" s="228"/>
      <c r="F697" s="228"/>
      <c r="J697" s="228"/>
      <c r="K697" s="228"/>
    </row>
    <row r="698" spans="4:11" ht="15.75" customHeight="1" x14ac:dyDescent="0.2">
      <c r="D698" s="228"/>
      <c r="E698" s="228"/>
      <c r="F698" s="228"/>
      <c r="J698" s="228"/>
      <c r="K698" s="228"/>
    </row>
    <row r="699" spans="4:11" ht="15.75" customHeight="1" x14ac:dyDescent="0.2">
      <c r="D699" s="228"/>
      <c r="E699" s="228"/>
      <c r="F699" s="228"/>
      <c r="J699" s="228"/>
      <c r="K699" s="228"/>
    </row>
    <row r="700" spans="4:11" ht="15.75" customHeight="1" x14ac:dyDescent="0.2">
      <c r="D700" s="228"/>
      <c r="E700" s="228"/>
      <c r="F700" s="228"/>
      <c r="J700" s="228"/>
      <c r="K700" s="228"/>
    </row>
    <row r="701" spans="4:11" ht="15.75" customHeight="1" x14ac:dyDescent="0.2">
      <c r="D701" s="228"/>
      <c r="E701" s="228"/>
      <c r="F701" s="228"/>
      <c r="J701" s="228"/>
      <c r="K701" s="228"/>
    </row>
    <row r="702" spans="4:11" ht="15.75" customHeight="1" x14ac:dyDescent="0.2">
      <c r="D702" s="228"/>
      <c r="E702" s="228"/>
      <c r="F702" s="228"/>
      <c r="J702" s="228"/>
      <c r="K702" s="228"/>
    </row>
    <row r="703" spans="4:11" ht="15.75" customHeight="1" x14ac:dyDescent="0.2">
      <c r="D703" s="228"/>
      <c r="E703" s="228"/>
      <c r="F703" s="228"/>
      <c r="J703" s="228"/>
      <c r="K703" s="228"/>
    </row>
    <row r="704" spans="4:11" ht="15.75" customHeight="1" x14ac:dyDescent="0.2">
      <c r="D704" s="228"/>
      <c r="E704" s="228"/>
      <c r="F704" s="228"/>
      <c r="J704" s="228"/>
      <c r="K704" s="228"/>
    </row>
    <row r="705" spans="4:11" ht="15.75" customHeight="1" x14ac:dyDescent="0.2">
      <c r="D705" s="228"/>
      <c r="E705" s="228"/>
      <c r="F705" s="228"/>
      <c r="J705" s="228"/>
      <c r="K705" s="228"/>
    </row>
    <row r="706" spans="4:11" ht="15.75" customHeight="1" x14ac:dyDescent="0.2">
      <c r="D706" s="228"/>
      <c r="E706" s="228"/>
      <c r="F706" s="228"/>
      <c r="J706" s="228"/>
      <c r="K706" s="228"/>
    </row>
    <row r="707" spans="4:11" ht="15.75" customHeight="1" x14ac:dyDescent="0.2">
      <c r="D707" s="228"/>
      <c r="E707" s="228"/>
      <c r="F707" s="228"/>
      <c r="J707" s="228"/>
      <c r="K707" s="228"/>
    </row>
    <row r="708" spans="4:11" ht="15.75" customHeight="1" x14ac:dyDescent="0.2">
      <c r="D708" s="228"/>
      <c r="E708" s="228"/>
      <c r="F708" s="228"/>
      <c r="J708" s="228"/>
      <c r="K708" s="228"/>
    </row>
    <row r="709" spans="4:11" ht="15.75" customHeight="1" x14ac:dyDescent="0.2">
      <c r="D709" s="228"/>
      <c r="E709" s="228"/>
      <c r="F709" s="228"/>
      <c r="J709" s="228"/>
      <c r="K709" s="228"/>
    </row>
    <row r="710" spans="4:11" ht="15.75" customHeight="1" x14ac:dyDescent="0.2">
      <c r="D710" s="228"/>
      <c r="E710" s="228"/>
      <c r="F710" s="228"/>
      <c r="J710" s="228"/>
      <c r="K710" s="228"/>
    </row>
    <row r="711" spans="4:11" ht="15.75" customHeight="1" x14ac:dyDescent="0.2">
      <c r="D711" s="228"/>
      <c r="E711" s="228"/>
      <c r="F711" s="228"/>
      <c r="J711" s="228"/>
      <c r="K711" s="228"/>
    </row>
    <row r="712" spans="4:11" ht="15.75" customHeight="1" x14ac:dyDescent="0.2">
      <c r="D712" s="228"/>
      <c r="E712" s="228"/>
      <c r="F712" s="228"/>
      <c r="J712" s="228"/>
      <c r="K712" s="228"/>
    </row>
    <row r="713" spans="4:11" ht="15.75" customHeight="1" x14ac:dyDescent="0.2">
      <c r="D713" s="228"/>
      <c r="E713" s="228"/>
      <c r="F713" s="228"/>
      <c r="J713" s="228"/>
      <c r="K713" s="228"/>
    </row>
    <row r="714" spans="4:11" ht="15.75" customHeight="1" x14ac:dyDescent="0.2">
      <c r="D714" s="228"/>
      <c r="E714" s="228"/>
      <c r="F714" s="228"/>
      <c r="J714" s="228"/>
      <c r="K714" s="228"/>
    </row>
    <row r="715" spans="4:11" ht="15.75" customHeight="1" x14ac:dyDescent="0.2">
      <c r="D715" s="228"/>
      <c r="E715" s="228"/>
      <c r="F715" s="228"/>
      <c r="J715" s="228"/>
      <c r="K715" s="228"/>
    </row>
    <row r="716" spans="4:11" ht="15.75" customHeight="1" x14ac:dyDescent="0.2">
      <c r="D716" s="228"/>
      <c r="E716" s="228"/>
      <c r="F716" s="228"/>
      <c r="J716" s="228"/>
      <c r="K716" s="228"/>
    </row>
    <row r="717" spans="4:11" ht="15.75" customHeight="1" x14ac:dyDescent="0.2">
      <c r="D717" s="228"/>
      <c r="E717" s="228"/>
      <c r="F717" s="228"/>
      <c r="J717" s="228"/>
      <c r="K717" s="228"/>
    </row>
    <row r="718" spans="4:11" ht="15.75" customHeight="1" x14ac:dyDescent="0.2">
      <c r="D718" s="228"/>
      <c r="E718" s="228"/>
      <c r="F718" s="228"/>
      <c r="J718" s="228"/>
      <c r="K718" s="228"/>
    </row>
    <row r="719" spans="4:11" ht="15.75" customHeight="1" x14ac:dyDescent="0.2">
      <c r="D719" s="228"/>
      <c r="E719" s="228"/>
      <c r="F719" s="228"/>
      <c r="J719" s="228"/>
      <c r="K719" s="228"/>
    </row>
    <row r="720" spans="4:11" ht="15.75" customHeight="1" x14ac:dyDescent="0.2">
      <c r="D720" s="228"/>
      <c r="E720" s="228"/>
      <c r="F720" s="228"/>
      <c r="J720" s="228"/>
      <c r="K720" s="228"/>
    </row>
    <row r="721" spans="4:11" ht="15.75" customHeight="1" x14ac:dyDescent="0.2">
      <c r="D721" s="228"/>
      <c r="E721" s="228"/>
      <c r="F721" s="228"/>
      <c r="J721" s="228"/>
      <c r="K721" s="228"/>
    </row>
    <row r="722" spans="4:11" ht="15.75" customHeight="1" x14ac:dyDescent="0.2">
      <c r="D722" s="228"/>
      <c r="E722" s="228"/>
      <c r="F722" s="228"/>
      <c r="J722" s="228"/>
      <c r="K722" s="228"/>
    </row>
    <row r="723" spans="4:11" ht="15.75" customHeight="1" x14ac:dyDescent="0.2">
      <c r="D723" s="228"/>
      <c r="E723" s="228"/>
      <c r="F723" s="228"/>
      <c r="J723" s="228"/>
      <c r="K723" s="228"/>
    </row>
    <row r="724" spans="4:11" ht="15.75" customHeight="1" x14ac:dyDescent="0.2">
      <c r="D724" s="228"/>
      <c r="E724" s="228"/>
      <c r="F724" s="228"/>
      <c r="J724" s="228"/>
      <c r="K724" s="228"/>
    </row>
    <row r="725" spans="4:11" ht="15.75" customHeight="1" x14ac:dyDescent="0.2">
      <c r="D725" s="228"/>
      <c r="E725" s="228"/>
      <c r="F725" s="228"/>
      <c r="J725" s="228"/>
      <c r="K725" s="228"/>
    </row>
    <row r="726" spans="4:11" ht="15.75" customHeight="1" x14ac:dyDescent="0.2">
      <c r="D726" s="228"/>
      <c r="E726" s="228"/>
      <c r="F726" s="228"/>
      <c r="J726" s="228"/>
      <c r="K726" s="228"/>
    </row>
    <row r="727" spans="4:11" ht="15.75" customHeight="1" x14ac:dyDescent="0.2">
      <c r="D727" s="228"/>
      <c r="E727" s="228"/>
      <c r="F727" s="228"/>
      <c r="J727" s="228"/>
      <c r="K727" s="228"/>
    </row>
    <row r="728" spans="4:11" ht="15.75" customHeight="1" x14ac:dyDescent="0.2">
      <c r="D728" s="228"/>
      <c r="E728" s="228"/>
      <c r="F728" s="228"/>
      <c r="J728" s="228"/>
      <c r="K728" s="228"/>
    </row>
    <row r="729" spans="4:11" ht="15.75" customHeight="1" x14ac:dyDescent="0.2">
      <c r="D729" s="228"/>
      <c r="E729" s="228"/>
      <c r="F729" s="228"/>
      <c r="J729" s="228"/>
      <c r="K729" s="228"/>
    </row>
    <row r="730" spans="4:11" ht="15.75" customHeight="1" x14ac:dyDescent="0.2">
      <c r="D730" s="228"/>
      <c r="E730" s="228"/>
      <c r="F730" s="228"/>
      <c r="J730" s="228"/>
      <c r="K730" s="228"/>
    </row>
    <row r="731" spans="4:11" ht="15.75" customHeight="1" x14ac:dyDescent="0.2">
      <c r="D731" s="228"/>
      <c r="E731" s="228"/>
      <c r="F731" s="228"/>
      <c r="J731" s="228"/>
      <c r="K731" s="228"/>
    </row>
    <row r="732" spans="4:11" ht="15.75" customHeight="1" x14ac:dyDescent="0.2">
      <c r="D732" s="228"/>
      <c r="E732" s="228"/>
      <c r="F732" s="228"/>
      <c r="J732" s="228"/>
      <c r="K732" s="228"/>
    </row>
    <row r="733" spans="4:11" ht="15.75" customHeight="1" x14ac:dyDescent="0.2">
      <c r="D733" s="228"/>
      <c r="E733" s="228"/>
      <c r="F733" s="228"/>
      <c r="J733" s="228"/>
      <c r="K733" s="228"/>
    </row>
    <row r="734" spans="4:11" ht="15.75" customHeight="1" x14ac:dyDescent="0.2">
      <c r="D734" s="228"/>
      <c r="E734" s="228"/>
      <c r="F734" s="228"/>
      <c r="J734" s="228"/>
      <c r="K734" s="228"/>
    </row>
    <row r="735" spans="4:11" ht="15.75" customHeight="1" x14ac:dyDescent="0.2">
      <c r="D735" s="228"/>
      <c r="E735" s="228"/>
      <c r="F735" s="228"/>
      <c r="J735" s="228"/>
      <c r="K735" s="228"/>
    </row>
    <row r="736" spans="4:11" ht="15.75" customHeight="1" x14ac:dyDescent="0.2">
      <c r="D736" s="228"/>
      <c r="E736" s="228"/>
      <c r="F736" s="228"/>
      <c r="J736" s="228"/>
      <c r="K736" s="228"/>
    </row>
    <row r="737" spans="4:11" ht="15.75" customHeight="1" x14ac:dyDescent="0.2">
      <c r="D737" s="228"/>
      <c r="E737" s="228"/>
      <c r="F737" s="228"/>
      <c r="J737" s="228"/>
      <c r="K737" s="228"/>
    </row>
    <row r="738" spans="4:11" ht="15.75" customHeight="1" x14ac:dyDescent="0.2">
      <c r="D738" s="228"/>
      <c r="E738" s="228"/>
      <c r="F738" s="228"/>
      <c r="J738" s="228"/>
      <c r="K738" s="228"/>
    </row>
    <row r="739" spans="4:11" ht="15.75" customHeight="1" x14ac:dyDescent="0.2">
      <c r="D739" s="228"/>
      <c r="E739" s="228"/>
      <c r="F739" s="228"/>
      <c r="J739" s="228"/>
      <c r="K739" s="228"/>
    </row>
    <row r="740" spans="4:11" ht="15.75" customHeight="1" x14ac:dyDescent="0.2">
      <c r="D740" s="228"/>
      <c r="E740" s="228"/>
      <c r="F740" s="228"/>
      <c r="J740" s="228"/>
      <c r="K740" s="228"/>
    </row>
    <row r="741" spans="4:11" ht="15.75" customHeight="1" x14ac:dyDescent="0.2">
      <c r="D741" s="228"/>
      <c r="E741" s="228"/>
      <c r="F741" s="228"/>
      <c r="J741" s="228"/>
      <c r="K741" s="228"/>
    </row>
    <row r="742" spans="4:11" ht="15.75" customHeight="1" x14ac:dyDescent="0.2">
      <c r="D742" s="228"/>
      <c r="E742" s="228"/>
      <c r="F742" s="228"/>
      <c r="J742" s="228"/>
      <c r="K742" s="228"/>
    </row>
    <row r="743" spans="4:11" ht="15.75" customHeight="1" x14ac:dyDescent="0.2">
      <c r="D743" s="228"/>
      <c r="E743" s="228"/>
      <c r="F743" s="228"/>
      <c r="J743" s="228"/>
      <c r="K743" s="228"/>
    </row>
    <row r="744" spans="4:11" ht="15.75" customHeight="1" x14ac:dyDescent="0.2">
      <c r="D744" s="228"/>
      <c r="E744" s="228"/>
      <c r="F744" s="228"/>
      <c r="J744" s="228"/>
      <c r="K744" s="228"/>
    </row>
    <row r="745" spans="4:11" ht="15.75" customHeight="1" x14ac:dyDescent="0.2">
      <c r="D745" s="228"/>
      <c r="E745" s="228"/>
      <c r="F745" s="228"/>
      <c r="J745" s="228"/>
      <c r="K745" s="228"/>
    </row>
    <row r="746" spans="4:11" ht="15.75" customHeight="1" x14ac:dyDescent="0.2">
      <c r="D746" s="228"/>
      <c r="E746" s="228"/>
      <c r="F746" s="228"/>
      <c r="J746" s="228"/>
      <c r="K746" s="228"/>
    </row>
    <row r="747" spans="4:11" ht="15.75" customHeight="1" x14ac:dyDescent="0.2">
      <c r="D747" s="228"/>
      <c r="E747" s="228"/>
      <c r="F747" s="228"/>
      <c r="J747" s="228"/>
      <c r="K747" s="228"/>
    </row>
    <row r="748" spans="4:11" ht="15.75" customHeight="1" x14ac:dyDescent="0.2">
      <c r="D748" s="228"/>
      <c r="E748" s="228"/>
      <c r="F748" s="228"/>
      <c r="J748" s="228"/>
      <c r="K748" s="228"/>
    </row>
    <row r="749" spans="4:11" ht="15.75" customHeight="1" x14ac:dyDescent="0.2">
      <c r="D749" s="228"/>
      <c r="E749" s="228"/>
      <c r="F749" s="228"/>
      <c r="J749" s="228"/>
      <c r="K749" s="228"/>
    </row>
    <row r="750" spans="4:11" ht="15.75" customHeight="1" x14ac:dyDescent="0.2">
      <c r="D750" s="228"/>
      <c r="E750" s="228"/>
      <c r="F750" s="228"/>
      <c r="J750" s="228"/>
      <c r="K750" s="228"/>
    </row>
    <row r="751" spans="4:11" ht="15.75" customHeight="1" x14ac:dyDescent="0.2">
      <c r="D751" s="228"/>
      <c r="E751" s="228"/>
      <c r="F751" s="228"/>
      <c r="J751" s="228"/>
      <c r="K751" s="228"/>
    </row>
    <row r="752" spans="4:11" ht="15.75" customHeight="1" x14ac:dyDescent="0.2">
      <c r="D752" s="228"/>
      <c r="E752" s="228"/>
      <c r="F752" s="228"/>
      <c r="J752" s="228"/>
      <c r="K752" s="228"/>
    </row>
    <row r="753" spans="4:11" ht="15.75" customHeight="1" x14ac:dyDescent="0.2">
      <c r="D753" s="228"/>
      <c r="E753" s="228"/>
      <c r="F753" s="228"/>
      <c r="J753" s="228"/>
      <c r="K753" s="228"/>
    </row>
    <row r="754" spans="4:11" ht="15.75" customHeight="1" x14ac:dyDescent="0.2">
      <c r="D754" s="228"/>
      <c r="E754" s="228"/>
      <c r="F754" s="228"/>
      <c r="J754" s="228"/>
      <c r="K754" s="228"/>
    </row>
    <row r="755" spans="4:11" ht="15.75" customHeight="1" x14ac:dyDescent="0.2">
      <c r="D755" s="228"/>
      <c r="E755" s="228"/>
      <c r="F755" s="228"/>
      <c r="J755" s="228"/>
      <c r="K755" s="228"/>
    </row>
    <row r="756" spans="4:11" ht="15.75" customHeight="1" x14ac:dyDescent="0.2">
      <c r="D756" s="228"/>
      <c r="E756" s="228"/>
      <c r="F756" s="228"/>
      <c r="J756" s="228"/>
      <c r="K756" s="228"/>
    </row>
    <row r="757" spans="4:11" ht="15.75" customHeight="1" x14ac:dyDescent="0.2">
      <c r="D757" s="228"/>
      <c r="E757" s="228"/>
      <c r="F757" s="228"/>
      <c r="J757" s="228"/>
      <c r="K757" s="228"/>
    </row>
    <row r="758" spans="4:11" ht="15.75" customHeight="1" x14ac:dyDescent="0.2">
      <c r="D758" s="228"/>
      <c r="E758" s="228"/>
      <c r="F758" s="228"/>
      <c r="J758" s="228"/>
      <c r="K758" s="228"/>
    </row>
    <row r="759" spans="4:11" ht="15.75" customHeight="1" x14ac:dyDescent="0.2">
      <c r="D759" s="228"/>
      <c r="E759" s="228"/>
      <c r="F759" s="228"/>
      <c r="J759" s="228"/>
      <c r="K759" s="228"/>
    </row>
    <row r="760" spans="4:11" ht="15.75" customHeight="1" x14ac:dyDescent="0.2">
      <c r="D760" s="228"/>
      <c r="E760" s="228"/>
      <c r="F760" s="228"/>
      <c r="J760" s="228"/>
      <c r="K760" s="228"/>
    </row>
    <row r="761" spans="4:11" ht="15.75" customHeight="1" x14ac:dyDescent="0.2">
      <c r="D761" s="228"/>
      <c r="E761" s="228"/>
      <c r="F761" s="228"/>
      <c r="J761" s="228"/>
      <c r="K761" s="228"/>
    </row>
    <row r="762" spans="4:11" ht="15.75" customHeight="1" x14ac:dyDescent="0.2">
      <c r="D762" s="228"/>
      <c r="E762" s="228"/>
      <c r="F762" s="228"/>
      <c r="J762" s="228"/>
      <c r="K762" s="228"/>
    </row>
    <row r="763" spans="4:11" ht="15.75" customHeight="1" x14ac:dyDescent="0.2">
      <c r="D763" s="228"/>
      <c r="E763" s="228"/>
      <c r="F763" s="228"/>
      <c r="J763" s="228"/>
      <c r="K763" s="228"/>
    </row>
    <row r="764" spans="4:11" ht="15.75" customHeight="1" x14ac:dyDescent="0.2">
      <c r="D764" s="228"/>
      <c r="E764" s="228"/>
      <c r="F764" s="228"/>
      <c r="J764" s="228"/>
      <c r="K764" s="228"/>
    </row>
    <row r="765" spans="4:11" ht="15.75" customHeight="1" x14ac:dyDescent="0.2">
      <c r="D765" s="228"/>
      <c r="E765" s="228"/>
      <c r="F765" s="228"/>
      <c r="J765" s="228"/>
      <c r="K765" s="228"/>
    </row>
    <row r="766" spans="4:11" ht="15.75" customHeight="1" x14ac:dyDescent="0.2">
      <c r="D766" s="228"/>
      <c r="E766" s="228"/>
      <c r="F766" s="228"/>
      <c r="J766" s="228"/>
      <c r="K766" s="228"/>
    </row>
    <row r="767" spans="4:11" ht="15.75" customHeight="1" x14ac:dyDescent="0.2">
      <c r="D767" s="228"/>
      <c r="E767" s="228"/>
      <c r="F767" s="228"/>
      <c r="J767" s="228"/>
      <c r="K767" s="228"/>
    </row>
    <row r="768" spans="4:11" ht="15.75" customHeight="1" x14ac:dyDescent="0.2">
      <c r="D768" s="228"/>
      <c r="E768" s="228"/>
      <c r="F768" s="228"/>
      <c r="J768" s="228"/>
      <c r="K768" s="228"/>
    </row>
    <row r="769" spans="4:11" ht="15.75" customHeight="1" x14ac:dyDescent="0.2">
      <c r="D769" s="228"/>
      <c r="E769" s="228"/>
      <c r="F769" s="228"/>
      <c r="J769" s="228"/>
      <c r="K769" s="228"/>
    </row>
    <row r="770" spans="4:11" ht="15.75" customHeight="1" x14ac:dyDescent="0.2">
      <c r="D770" s="228"/>
      <c r="E770" s="228"/>
      <c r="F770" s="228"/>
      <c r="J770" s="228"/>
      <c r="K770" s="228"/>
    </row>
    <row r="771" spans="4:11" ht="15.75" customHeight="1" x14ac:dyDescent="0.2">
      <c r="D771" s="228"/>
      <c r="E771" s="228"/>
      <c r="F771" s="228"/>
      <c r="J771" s="228"/>
      <c r="K771" s="228"/>
    </row>
    <row r="772" spans="4:11" ht="15.75" customHeight="1" x14ac:dyDescent="0.2">
      <c r="D772" s="228"/>
      <c r="E772" s="228"/>
      <c r="F772" s="228"/>
      <c r="J772" s="228"/>
      <c r="K772" s="228"/>
    </row>
    <row r="773" spans="4:11" ht="15.75" customHeight="1" x14ac:dyDescent="0.2">
      <c r="D773" s="228"/>
      <c r="E773" s="228"/>
      <c r="F773" s="228"/>
      <c r="J773" s="228"/>
      <c r="K773" s="228"/>
    </row>
    <row r="774" spans="4:11" ht="15.75" customHeight="1" x14ac:dyDescent="0.2">
      <c r="D774" s="228"/>
      <c r="E774" s="228"/>
      <c r="F774" s="228"/>
      <c r="J774" s="228"/>
      <c r="K774" s="228"/>
    </row>
    <row r="775" spans="4:11" ht="15.75" customHeight="1" x14ac:dyDescent="0.2">
      <c r="D775" s="228"/>
      <c r="E775" s="228"/>
      <c r="F775" s="228"/>
      <c r="J775" s="228"/>
      <c r="K775" s="228"/>
    </row>
    <row r="776" spans="4:11" ht="15.75" customHeight="1" x14ac:dyDescent="0.2">
      <c r="D776" s="228"/>
      <c r="E776" s="228"/>
      <c r="F776" s="228"/>
      <c r="J776" s="228"/>
      <c r="K776" s="228"/>
    </row>
    <row r="777" spans="4:11" ht="15.75" customHeight="1" x14ac:dyDescent="0.2">
      <c r="D777" s="228"/>
      <c r="E777" s="228"/>
      <c r="F777" s="228"/>
      <c r="J777" s="228"/>
      <c r="K777" s="228"/>
    </row>
    <row r="778" spans="4:11" ht="15.75" customHeight="1" x14ac:dyDescent="0.2">
      <c r="D778" s="228"/>
      <c r="E778" s="228"/>
      <c r="F778" s="228"/>
      <c r="J778" s="228"/>
      <c r="K778" s="228"/>
    </row>
    <row r="779" spans="4:11" ht="15.75" customHeight="1" x14ac:dyDescent="0.2">
      <c r="D779" s="228"/>
      <c r="E779" s="228"/>
      <c r="F779" s="228"/>
      <c r="J779" s="228"/>
      <c r="K779" s="228"/>
    </row>
    <row r="780" spans="4:11" ht="15.75" customHeight="1" x14ac:dyDescent="0.2">
      <c r="D780" s="228"/>
      <c r="E780" s="228"/>
      <c r="F780" s="228"/>
      <c r="J780" s="228"/>
      <c r="K780" s="228"/>
    </row>
    <row r="781" spans="4:11" ht="15.75" customHeight="1" x14ac:dyDescent="0.2">
      <c r="D781" s="228"/>
      <c r="E781" s="228"/>
      <c r="F781" s="228"/>
      <c r="J781" s="228"/>
      <c r="K781" s="228"/>
    </row>
    <row r="782" spans="4:11" ht="15.75" customHeight="1" x14ac:dyDescent="0.2">
      <c r="D782" s="228"/>
      <c r="E782" s="228"/>
      <c r="F782" s="228"/>
      <c r="J782" s="228"/>
      <c r="K782" s="228"/>
    </row>
    <row r="783" spans="4:11" ht="15.75" customHeight="1" x14ac:dyDescent="0.2">
      <c r="D783" s="228"/>
      <c r="E783" s="228"/>
      <c r="F783" s="228"/>
      <c r="J783" s="228"/>
      <c r="K783" s="228"/>
    </row>
    <row r="784" spans="4:11" ht="15.75" customHeight="1" x14ac:dyDescent="0.2">
      <c r="D784" s="228"/>
      <c r="E784" s="228"/>
      <c r="F784" s="228"/>
      <c r="J784" s="228"/>
      <c r="K784" s="228"/>
    </row>
    <row r="785" spans="4:11" ht="15.75" customHeight="1" x14ac:dyDescent="0.2">
      <c r="D785" s="228"/>
      <c r="E785" s="228"/>
      <c r="F785" s="228"/>
      <c r="J785" s="228"/>
      <c r="K785" s="228"/>
    </row>
    <row r="786" spans="4:11" ht="15.75" customHeight="1" x14ac:dyDescent="0.2">
      <c r="D786" s="228"/>
      <c r="E786" s="228"/>
      <c r="F786" s="228"/>
      <c r="J786" s="228"/>
      <c r="K786" s="228"/>
    </row>
    <row r="787" spans="4:11" ht="15.75" customHeight="1" x14ac:dyDescent="0.2">
      <c r="D787" s="228"/>
      <c r="E787" s="228"/>
      <c r="F787" s="228"/>
      <c r="J787" s="228"/>
      <c r="K787" s="228"/>
    </row>
    <row r="788" spans="4:11" ht="15.75" customHeight="1" x14ac:dyDescent="0.2">
      <c r="D788" s="228"/>
      <c r="E788" s="228"/>
      <c r="F788" s="228"/>
      <c r="J788" s="228"/>
      <c r="K788" s="228"/>
    </row>
    <row r="789" spans="4:11" ht="15.75" customHeight="1" x14ac:dyDescent="0.2">
      <c r="D789" s="228"/>
      <c r="E789" s="228"/>
      <c r="F789" s="228"/>
      <c r="J789" s="228"/>
      <c r="K789" s="228"/>
    </row>
    <row r="790" spans="4:11" ht="15.75" customHeight="1" x14ac:dyDescent="0.2">
      <c r="D790" s="228"/>
      <c r="E790" s="228"/>
      <c r="F790" s="228"/>
      <c r="J790" s="228"/>
      <c r="K790" s="228"/>
    </row>
    <row r="791" spans="4:11" ht="15.75" customHeight="1" x14ac:dyDescent="0.2">
      <c r="D791" s="228"/>
      <c r="E791" s="228"/>
      <c r="F791" s="228"/>
      <c r="J791" s="228"/>
      <c r="K791" s="228"/>
    </row>
    <row r="792" spans="4:11" ht="15.75" customHeight="1" x14ac:dyDescent="0.2">
      <c r="D792" s="228"/>
      <c r="E792" s="228"/>
      <c r="F792" s="228"/>
      <c r="J792" s="228"/>
      <c r="K792" s="228"/>
    </row>
    <row r="793" spans="4:11" ht="15.75" customHeight="1" x14ac:dyDescent="0.2">
      <c r="D793" s="228"/>
      <c r="E793" s="228"/>
      <c r="F793" s="228"/>
      <c r="J793" s="228"/>
      <c r="K793" s="228"/>
    </row>
    <row r="794" spans="4:11" ht="15.75" customHeight="1" x14ac:dyDescent="0.2">
      <c r="D794" s="228"/>
      <c r="E794" s="228"/>
      <c r="F794" s="228"/>
      <c r="J794" s="228"/>
      <c r="K794" s="228"/>
    </row>
    <row r="795" spans="4:11" ht="15.75" customHeight="1" x14ac:dyDescent="0.2">
      <c r="D795" s="228"/>
      <c r="E795" s="228"/>
      <c r="F795" s="228"/>
      <c r="J795" s="228"/>
      <c r="K795" s="228"/>
    </row>
    <row r="796" spans="4:11" ht="15.75" customHeight="1" x14ac:dyDescent="0.2">
      <c r="D796" s="228"/>
      <c r="E796" s="228"/>
      <c r="F796" s="228"/>
      <c r="J796" s="228"/>
      <c r="K796" s="228"/>
    </row>
    <row r="797" spans="4:11" ht="15.75" customHeight="1" x14ac:dyDescent="0.2">
      <c r="D797" s="228"/>
      <c r="E797" s="228"/>
      <c r="F797" s="228"/>
      <c r="J797" s="228"/>
      <c r="K797" s="228"/>
    </row>
    <row r="798" spans="4:11" ht="15.75" customHeight="1" x14ac:dyDescent="0.2">
      <c r="D798" s="228"/>
      <c r="E798" s="228"/>
      <c r="F798" s="228"/>
      <c r="J798" s="228"/>
      <c r="K798" s="228"/>
    </row>
    <row r="799" spans="4:11" ht="15.75" customHeight="1" x14ac:dyDescent="0.2">
      <c r="D799" s="228"/>
      <c r="E799" s="228"/>
      <c r="F799" s="228"/>
      <c r="J799" s="228"/>
      <c r="K799" s="228"/>
    </row>
    <row r="800" spans="4:11" ht="15.75" customHeight="1" x14ac:dyDescent="0.2">
      <c r="D800" s="228"/>
      <c r="E800" s="228"/>
      <c r="F800" s="228"/>
      <c r="J800" s="228"/>
      <c r="K800" s="228"/>
    </row>
    <row r="801" spans="4:11" ht="15.75" customHeight="1" x14ac:dyDescent="0.2">
      <c r="D801" s="228"/>
      <c r="E801" s="228"/>
      <c r="F801" s="228"/>
      <c r="J801" s="228"/>
      <c r="K801" s="228"/>
    </row>
    <row r="802" spans="4:11" ht="15.75" customHeight="1" x14ac:dyDescent="0.2">
      <c r="D802" s="228"/>
      <c r="E802" s="228"/>
      <c r="F802" s="228"/>
      <c r="J802" s="228"/>
      <c r="K802" s="228"/>
    </row>
    <row r="803" spans="4:11" ht="15.75" customHeight="1" x14ac:dyDescent="0.2">
      <c r="D803" s="228"/>
      <c r="E803" s="228"/>
      <c r="F803" s="228"/>
      <c r="J803" s="228"/>
      <c r="K803" s="228"/>
    </row>
    <row r="804" spans="4:11" ht="15.75" customHeight="1" x14ac:dyDescent="0.2">
      <c r="D804" s="228"/>
      <c r="E804" s="228"/>
      <c r="F804" s="228"/>
      <c r="J804" s="228"/>
      <c r="K804" s="228"/>
    </row>
    <row r="805" spans="4:11" ht="15.75" customHeight="1" x14ac:dyDescent="0.2">
      <c r="D805" s="228"/>
      <c r="E805" s="228"/>
      <c r="F805" s="228"/>
      <c r="J805" s="228"/>
      <c r="K805" s="228"/>
    </row>
    <row r="806" spans="4:11" ht="15.75" customHeight="1" x14ac:dyDescent="0.2">
      <c r="D806" s="228"/>
      <c r="E806" s="228"/>
      <c r="F806" s="228"/>
      <c r="J806" s="228"/>
      <c r="K806" s="228"/>
    </row>
    <row r="807" spans="4:11" ht="15.75" customHeight="1" x14ac:dyDescent="0.2">
      <c r="D807" s="228"/>
      <c r="E807" s="228"/>
      <c r="F807" s="228"/>
      <c r="J807" s="228"/>
      <c r="K807" s="228"/>
    </row>
    <row r="808" spans="4:11" ht="15.75" customHeight="1" x14ac:dyDescent="0.2">
      <c r="D808" s="228"/>
      <c r="E808" s="228"/>
      <c r="F808" s="228"/>
      <c r="J808" s="228"/>
      <c r="K808" s="228"/>
    </row>
    <row r="809" spans="4:11" ht="15.75" customHeight="1" x14ac:dyDescent="0.2">
      <c r="D809" s="228"/>
      <c r="E809" s="228"/>
      <c r="F809" s="228"/>
      <c r="J809" s="228"/>
      <c r="K809" s="228"/>
    </row>
    <row r="810" spans="4:11" ht="15.75" customHeight="1" x14ac:dyDescent="0.2">
      <c r="D810" s="228"/>
      <c r="E810" s="228"/>
      <c r="F810" s="228"/>
      <c r="J810" s="228"/>
      <c r="K810" s="228"/>
    </row>
    <row r="811" spans="4:11" ht="15.75" customHeight="1" x14ac:dyDescent="0.2">
      <c r="D811" s="228"/>
      <c r="E811" s="228"/>
      <c r="F811" s="228"/>
      <c r="J811" s="228"/>
      <c r="K811" s="228"/>
    </row>
    <row r="812" spans="4:11" ht="15.75" customHeight="1" x14ac:dyDescent="0.2">
      <c r="D812" s="228"/>
      <c r="E812" s="228"/>
      <c r="F812" s="228"/>
      <c r="J812" s="228"/>
      <c r="K812" s="228"/>
    </row>
    <row r="813" spans="4:11" ht="15.75" customHeight="1" x14ac:dyDescent="0.2">
      <c r="D813" s="228"/>
      <c r="E813" s="228"/>
      <c r="F813" s="228"/>
      <c r="J813" s="228"/>
      <c r="K813" s="228"/>
    </row>
    <row r="814" spans="4:11" ht="15.75" customHeight="1" x14ac:dyDescent="0.2">
      <c r="D814" s="228"/>
      <c r="E814" s="228"/>
      <c r="F814" s="228"/>
      <c r="J814" s="228"/>
      <c r="K814" s="228"/>
    </row>
    <row r="815" spans="4:11" ht="15.75" customHeight="1" x14ac:dyDescent="0.2">
      <c r="D815" s="228"/>
      <c r="E815" s="228"/>
      <c r="F815" s="228"/>
      <c r="J815" s="228"/>
      <c r="K815" s="228"/>
    </row>
    <row r="816" spans="4:11" ht="15.75" customHeight="1" x14ac:dyDescent="0.2">
      <c r="D816" s="228"/>
      <c r="E816" s="228"/>
      <c r="F816" s="228"/>
      <c r="J816" s="228"/>
      <c r="K816" s="228"/>
    </row>
    <row r="817" spans="4:11" ht="15.75" customHeight="1" x14ac:dyDescent="0.2">
      <c r="D817" s="228"/>
      <c r="E817" s="228"/>
      <c r="F817" s="228"/>
      <c r="J817" s="228"/>
      <c r="K817" s="228"/>
    </row>
    <row r="818" spans="4:11" ht="15.75" customHeight="1" x14ac:dyDescent="0.2">
      <c r="D818" s="228"/>
      <c r="E818" s="228"/>
      <c r="F818" s="228"/>
      <c r="J818" s="228"/>
      <c r="K818" s="228"/>
    </row>
    <row r="819" spans="4:11" ht="15.75" customHeight="1" x14ac:dyDescent="0.2">
      <c r="D819" s="228"/>
      <c r="E819" s="228"/>
      <c r="F819" s="228"/>
      <c r="J819" s="228"/>
      <c r="K819" s="228"/>
    </row>
    <row r="820" spans="4:11" ht="15.75" customHeight="1" x14ac:dyDescent="0.2">
      <c r="D820" s="228"/>
      <c r="E820" s="228"/>
      <c r="F820" s="228"/>
      <c r="J820" s="228"/>
      <c r="K820" s="228"/>
    </row>
    <row r="821" spans="4:11" ht="15.75" customHeight="1" x14ac:dyDescent="0.2">
      <c r="D821" s="228"/>
      <c r="E821" s="228"/>
      <c r="F821" s="228"/>
      <c r="J821" s="228"/>
      <c r="K821" s="228"/>
    </row>
    <row r="822" spans="4:11" ht="15.75" customHeight="1" x14ac:dyDescent="0.2">
      <c r="D822" s="228"/>
      <c r="E822" s="228"/>
      <c r="F822" s="228"/>
      <c r="J822" s="228"/>
      <c r="K822" s="228"/>
    </row>
    <row r="823" spans="4:11" ht="15.75" customHeight="1" x14ac:dyDescent="0.2">
      <c r="D823" s="228"/>
      <c r="E823" s="228"/>
      <c r="F823" s="228"/>
      <c r="J823" s="228"/>
      <c r="K823" s="228"/>
    </row>
    <row r="824" spans="4:11" ht="15.75" customHeight="1" x14ac:dyDescent="0.2">
      <c r="D824" s="228"/>
      <c r="E824" s="228"/>
      <c r="F824" s="228"/>
      <c r="J824" s="228"/>
      <c r="K824" s="228"/>
    </row>
    <row r="825" spans="4:11" ht="15.75" customHeight="1" x14ac:dyDescent="0.2">
      <c r="D825" s="228"/>
      <c r="E825" s="228"/>
      <c r="F825" s="228"/>
      <c r="J825" s="228"/>
      <c r="K825" s="228"/>
    </row>
    <row r="826" spans="4:11" ht="15.75" customHeight="1" x14ac:dyDescent="0.2">
      <c r="D826" s="228"/>
      <c r="E826" s="228"/>
      <c r="F826" s="228"/>
      <c r="J826" s="228"/>
      <c r="K826" s="228"/>
    </row>
    <row r="827" spans="4:11" ht="15.75" customHeight="1" x14ac:dyDescent="0.2">
      <c r="D827" s="228"/>
      <c r="E827" s="228"/>
      <c r="F827" s="228"/>
      <c r="J827" s="228"/>
      <c r="K827" s="228"/>
    </row>
    <row r="828" spans="4:11" ht="15.75" customHeight="1" x14ac:dyDescent="0.2">
      <c r="D828" s="228"/>
      <c r="E828" s="228"/>
      <c r="F828" s="228"/>
      <c r="J828" s="228"/>
      <c r="K828" s="228"/>
    </row>
    <row r="829" spans="4:11" ht="15.75" customHeight="1" x14ac:dyDescent="0.2">
      <c r="D829" s="228"/>
      <c r="E829" s="228"/>
      <c r="F829" s="228"/>
      <c r="J829" s="228"/>
      <c r="K829" s="228"/>
    </row>
    <row r="830" spans="4:11" ht="15.75" customHeight="1" x14ac:dyDescent="0.2">
      <c r="D830" s="228"/>
      <c r="E830" s="228"/>
      <c r="F830" s="228"/>
      <c r="J830" s="228"/>
      <c r="K830" s="228"/>
    </row>
    <row r="831" spans="4:11" ht="15.75" customHeight="1" x14ac:dyDescent="0.2">
      <c r="D831" s="228"/>
      <c r="E831" s="228"/>
      <c r="F831" s="228"/>
      <c r="J831" s="228"/>
      <c r="K831" s="228"/>
    </row>
    <row r="832" spans="4:11" ht="15.75" customHeight="1" x14ac:dyDescent="0.2">
      <c r="D832" s="228"/>
      <c r="E832" s="228"/>
      <c r="F832" s="228"/>
      <c r="J832" s="228"/>
      <c r="K832" s="228"/>
    </row>
    <row r="833" spans="4:11" ht="15.75" customHeight="1" x14ac:dyDescent="0.2">
      <c r="D833" s="228"/>
      <c r="E833" s="228"/>
      <c r="F833" s="228"/>
      <c r="J833" s="228"/>
      <c r="K833" s="228"/>
    </row>
    <row r="834" spans="4:11" ht="15.75" customHeight="1" x14ac:dyDescent="0.2">
      <c r="D834" s="228"/>
      <c r="E834" s="228"/>
      <c r="F834" s="228"/>
      <c r="J834" s="228"/>
      <c r="K834" s="228"/>
    </row>
    <row r="835" spans="4:11" ht="15.75" customHeight="1" x14ac:dyDescent="0.2">
      <c r="D835" s="228"/>
      <c r="E835" s="228"/>
      <c r="F835" s="228"/>
      <c r="J835" s="228"/>
      <c r="K835" s="228"/>
    </row>
    <row r="836" spans="4:11" ht="15.75" customHeight="1" x14ac:dyDescent="0.2">
      <c r="D836" s="228"/>
      <c r="E836" s="228"/>
      <c r="F836" s="228"/>
      <c r="J836" s="228"/>
      <c r="K836" s="228"/>
    </row>
    <row r="837" spans="4:11" ht="15.75" customHeight="1" x14ac:dyDescent="0.2">
      <c r="D837" s="228"/>
      <c r="E837" s="228"/>
      <c r="F837" s="228"/>
      <c r="J837" s="228"/>
      <c r="K837" s="228"/>
    </row>
    <row r="838" spans="4:11" ht="15.75" customHeight="1" x14ac:dyDescent="0.2">
      <c r="D838" s="228"/>
      <c r="E838" s="228"/>
      <c r="F838" s="228"/>
      <c r="J838" s="228"/>
      <c r="K838" s="228"/>
    </row>
    <row r="839" spans="4:11" ht="15.75" customHeight="1" x14ac:dyDescent="0.2">
      <c r="D839" s="228"/>
      <c r="E839" s="228"/>
      <c r="F839" s="228"/>
      <c r="J839" s="228"/>
      <c r="K839" s="228"/>
    </row>
    <row r="840" spans="4:11" ht="15.75" customHeight="1" x14ac:dyDescent="0.2">
      <c r="D840" s="228"/>
      <c r="E840" s="228"/>
      <c r="F840" s="228"/>
      <c r="J840" s="228"/>
      <c r="K840" s="228"/>
    </row>
    <row r="841" spans="4:11" ht="15.75" customHeight="1" x14ac:dyDescent="0.2">
      <c r="D841" s="228"/>
      <c r="E841" s="228"/>
      <c r="F841" s="228"/>
      <c r="J841" s="228"/>
      <c r="K841" s="228"/>
    </row>
    <row r="842" spans="4:11" ht="15.75" customHeight="1" x14ac:dyDescent="0.2">
      <c r="D842" s="228"/>
      <c r="E842" s="228"/>
      <c r="F842" s="228"/>
      <c r="J842" s="228"/>
      <c r="K842" s="228"/>
    </row>
    <row r="843" spans="4:11" ht="15.75" customHeight="1" x14ac:dyDescent="0.2">
      <c r="D843" s="228"/>
      <c r="E843" s="228"/>
      <c r="F843" s="228"/>
      <c r="J843" s="228"/>
      <c r="K843" s="228"/>
    </row>
    <row r="844" spans="4:11" ht="15.75" customHeight="1" x14ac:dyDescent="0.2">
      <c r="D844" s="228"/>
      <c r="E844" s="228"/>
      <c r="F844" s="228"/>
      <c r="J844" s="228"/>
      <c r="K844" s="228"/>
    </row>
    <row r="845" spans="4:11" ht="15.75" customHeight="1" x14ac:dyDescent="0.2">
      <c r="D845" s="228"/>
      <c r="E845" s="228"/>
      <c r="F845" s="228"/>
      <c r="J845" s="228"/>
      <c r="K845" s="228"/>
    </row>
    <row r="846" spans="4:11" ht="15.75" customHeight="1" x14ac:dyDescent="0.2">
      <c r="D846" s="228"/>
      <c r="E846" s="228"/>
      <c r="F846" s="228"/>
      <c r="J846" s="228"/>
      <c r="K846" s="228"/>
    </row>
    <row r="847" spans="4:11" ht="15.75" customHeight="1" x14ac:dyDescent="0.2">
      <c r="D847" s="228"/>
      <c r="E847" s="228"/>
      <c r="F847" s="228"/>
      <c r="J847" s="228"/>
      <c r="K847" s="228"/>
    </row>
    <row r="848" spans="4:11" ht="15.75" customHeight="1" x14ac:dyDescent="0.2">
      <c r="D848" s="228"/>
      <c r="E848" s="228"/>
      <c r="F848" s="228"/>
      <c r="J848" s="228"/>
      <c r="K848" s="228"/>
    </row>
    <row r="849" spans="4:11" ht="15.75" customHeight="1" x14ac:dyDescent="0.2">
      <c r="D849" s="228"/>
      <c r="E849" s="228"/>
      <c r="F849" s="228"/>
      <c r="J849" s="228"/>
      <c r="K849" s="228"/>
    </row>
    <row r="850" spans="4:11" ht="15.75" customHeight="1" x14ac:dyDescent="0.2">
      <c r="D850" s="228"/>
      <c r="E850" s="228"/>
      <c r="F850" s="228"/>
      <c r="J850" s="228"/>
      <c r="K850" s="228"/>
    </row>
    <row r="851" spans="4:11" ht="15.75" customHeight="1" x14ac:dyDescent="0.2">
      <c r="D851" s="228"/>
      <c r="E851" s="228"/>
      <c r="F851" s="228"/>
      <c r="J851" s="228"/>
      <c r="K851" s="228"/>
    </row>
    <row r="852" spans="4:11" ht="15.75" customHeight="1" x14ac:dyDescent="0.2">
      <c r="D852" s="228"/>
      <c r="E852" s="228"/>
      <c r="F852" s="228"/>
      <c r="J852" s="228"/>
      <c r="K852" s="228"/>
    </row>
    <row r="853" spans="4:11" ht="15.75" customHeight="1" x14ac:dyDescent="0.2">
      <c r="D853" s="228"/>
      <c r="E853" s="228"/>
      <c r="F853" s="228"/>
      <c r="J853" s="228"/>
      <c r="K853" s="228"/>
    </row>
    <row r="854" spans="4:11" ht="15.75" customHeight="1" x14ac:dyDescent="0.2">
      <c r="D854" s="228"/>
      <c r="E854" s="228"/>
      <c r="F854" s="228"/>
      <c r="J854" s="228"/>
      <c r="K854" s="228"/>
    </row>
    <row r="855" spans="4:11" ht="15.75" customHeight="1" x14ac:dyDescent="0.2">
      <c r="D855" s="228"/>
      <c r="E855" s="228"/>
      <c r="F855" s="228"/>
      <c r="J855" s="228"/>
      <c r="K855" s="228"/>
    </row>
    <row r="856" spans="4:11" ht="15.75" customHeight="1" x14ac:dyDescent="0.2">
      <c r="D856" s="228"/>
      <c r="E856" s="228"/>
      <c r="F856" s="228"/>
      <c r="J856" s="228"/>
      <c r="K856" s="228"/>
    </row>
    <row r="857" spans="4:11" ht="15.75" customHeight="1" x14ac:dyDescent="0.2">
      <c r="D857" s="228"/>
      <c r="E857" s="228"/>
      <c r="F857" s="228"/>
      <c r="J857" s="228"/>
      <c r="K857" s="228"/>
    </row>
    <row r="858" spans="4:11" ht="15.75" customHeight="1" x14ac:dyDescent="0.2">
      <c r="D858" s="228"/>
      <c r="E858" s="228"/>
      <c r="F858" s="228"/>
      <c r="J858" s="228"/>
      <c r="K858" s="228"/>
    </row>
    <row r="859" spans="4:11" ht="15.75" customHeight="1" x14ac:dyDescent="0.2">
      <c r="D859" s="228"/>
      <c r="E859" s="228"/>
      <c r="F859" s="228"/>
      <c r="J859" s="228"/>
      <c r="K859" s="228"/>
    </row>
    <row r="860" spans="4:11" ht="15.75" customHeight="1" x14ac:dyDescent="0.2">
      <c r="D860" s="228"/>
      <c r="E860" s="228"/>
      <c r="F860" s="228"/>
      <c r="J860" s="228"/>
      <c r="K860" s="228"/>
    </row>
    <row r="861" spans="4:11" ht="15.75" customHeight="1" x14ac:dyDescent="0.2">
      <c r="D861" s="228"/>
      <c r="E861" s="228"/>
      <c r="F861" s="228"/>
      <c r="J861" s="228"/>
      <c r="K861" s="228"/>
    </row>
    <row r="862" spans="4:11" ht="15.75" customHeight="1" x14ac:dyDescent="0.2">
      <c r="D862" s="228"/>
      <c r="E862" s="228"/>
      <c r="F862" s="228"/>
      <c r="J862" s="228"/>
      <c r="K862" s="228"/>
    </row>
    <row r="863" spans="4:11" ht="15.75" customHeight="1" x14ac:dyDescent="0.2">
      <c r="D863" s="228"/>
      <c r="E863" s="228"/>
      <c r="F863" s="228"/>
      <c r="J863" s="228"/>
      <c r="K863" s="228"/>
    </row>
    <row r="864" spans="4:11" ht="15.75" customHeight="1" x14ac:dyDescent="0.2">
      <c r="D864" s="228"/>
      <c r="E864" s="228"/>
      <c r="F864" s="228"/>
      <c r="J864" s="228"/>
      <c r="K864" s="228"/>
    </row>
    <row r="865" spans="4:11" ht="15.75" customHeight="1" x14ac:dyDescent="0.2">
      <c r="D865" s="228"/>
      <c r="E865" s="228"/>
      <c r="F865" s="228"/>
      <c r="J865" s="228"/>
      <c r="K865" s="228"/>
    </row>
    <row r="866" spans="4:11" ht="15.75" customHeight="1" x14ac:dyDescent="0.2">
      <c r="D866" s="228"/>
      <c r="E866" s="228"/>
      <c r="F866" s="228"/>
      <c r="J866" s="228"/>
      <c r="K866" s="228"/>
    </row>
    <row r="867" spans="4:11" ht="15.75" customHeight="1" x14ac:dyDescent="0.2">
      <c r="D867" s="228"/>
      <c r="E867" s="228"/>
      <c r="F867" s="228"/>
      <c r="J867" s="228"/>
      <c r="K867" s="228"/>
    </row>
    <row r="868" spans="4:11" ht="15.75" customHeight="1" x14ac:dyDescent="0.2">
      <c r="D868" s="228"/>
      <c r="E868" s="228"/>
      <c r="F868" s="228"/>
      <c r="J868" s="228"/>
      <c r="K868" s="228"/>
    </row>
    <row r="869" spans="4:11" ht="15.75" customHeight="1" x14ac:dyDescent="0.2">
      <c r="D869" s="228"/>
      <c r="E869" s="228"/>
      <c r="F869" s="228"/>
      <c r="J869" s="228"/>
      <c r="K869" s="228"/>
    </row>
    <row r="870" spans="4:11" ht="15.75" customHeight="1" x14ac:dyDescent="0.2">
      <c r="D870" s="228"/>
      <c r="E870" s="228"/>
      <c r="F870" s="228"/>
      <c r="J870" s="228"/>
      <c r="K870" s="228"/>
    </row>
    <row r="871" spans="4:11" ht="15.75" customHeight="1" x14ac:dyDescent="0.2">
      <c r="D871" s="228"/>
      <c r="E871" s="228"/>
      <c r="F871" s="228"/>
      <c r="J871" s="228"/>
      <c r="K871" s="228"/>
    </row>
    <row r="872" spans="4:11" ht="15.75" customHeight="1" x14ac:dyDescent="0.2">
      <c r="D872" s="228"/>
      <c r="E872" s="228"/>
      <c r="F872" s="228"/>
      <c r="J872" s="228"/>
      <c r="K872" s="228"/>
    </row>
    <row r="873" spans="4:11" ht="15.75" customHeight="1" x14ac:dyDescent="0.2">
      <c r="D873" s="228"/>
      <c r="E873" s="228"/>
      <c r="F873" s="228"/>
      <c r="J873" s="228"/>
      <c r="K873" s="228"/>
    </row>
    <row r="874" spans="4:11" ht="15.75" customHeight="1" x14ac:dyDescent="0.2">
      <c r="D874" s="228"/>
      <c r="E874" s="228"/>
      <c r="F874" s="228"/>
      <c r="J874" s="228"/>
      <c r="K874" s="228"/>
    </row>
    <row r="875" spans="4:11" ht="15.75" customHeight="1" x14ac:dyDescent="0.2">
      <c r="D875" s="228"/>
      <c r="E875" s="228"/>
      <c r="F875" s="228"/>
      <c r="J875" s="228"/>
      <c r="K875" s="228"/>
    </row>
    <row r="876" spans="4:11" ht="15.75" customHeight="1" x14ac:dyDescent="0.2">
      <c r="D876" s="228"/>
      <c r="E876" s="228"/>
      <c r="F876" s="228"/>
      <c r="J876" s="228"/>
      <c r="K876" s="228"/>
    </row>
    <row r="877" spans="4:11" ht="15.75" customHeight="1" x14ac:dyDescent="0.2">
      <c r="D877" s="228"/>
      <c r="E877" s="228"/>
      <c r="F877" s="228"/>
      <c r="J877" s="228"/>
      <c r="K877" s="228"/>
    </row>
    <row r="878" spans="4:11" ht="15.75" customHeight="1" x14ac:dyDescent="0.2">
      <c r="D878" s="228"/>
      <c r="E878" s="228"/>
      <c r="F878" s="228"/>
      <c r="J878" s="228"/>
      <c r="K878" s="228"/>
    </row>
    <row r="879" spans="4:11" ht="15.75" customHeight="1" x14ac:dyDescent="0.2">
      <c r="D879" s="228"/>
      <c r="E879" s="228"/>
      <c r="F879" s="228"/>
      <c r="J879" s="228"/>
      <c r="K879" s="228"/>
    </row>
    <row r="880" spans="4:11" ht="15.75" customHeight="1" x14ac:dyDescent="0.2">
      <c r="D880" s="228"/>
      <c r="E880" s="228"/>
      <c r="F880" s="228"/>
      <c r="J880" s="228"/>
      <c r="K880" s="228"/>
    </row>
    <row r="881" spans="4:11" ht="15.75" customHeight="1" x14ac:dyDescent="0.2">
      <c r="D881" s="228"/>
      <c r="E881" s="228"/>
      <c r="F881" s="228"/>
      <c r="J881" s="228"/>
      <c r="K881" s="228"/>
    </row>
    <row r="882" spans="4:11" ht="15.75" customHeight="1" x14ac:dyDescent="0.2">
      <c r="D882" s="228"/>
      <c r="E882" s="228"/>
      <c r="F882" s="228"/>
      <c r="J882" s="228"/>
      <c r="K882" s="228"/>
    </row>
    <row r="883" spans="4:11" ht="15.75" customHeight="1" x14ac:dyDescent="0.2">
      <c r="D883" s="228"/>
      <c r="E883" s="228"/>
      <c r="F883" s="228"/>
      <c r="J883" s="228"/>
      <c r="K883" s="228"/>
    </row>
    <row r="884" spans="4:11" ht="15.75" customHeight="1" x14ac:dyDescent="0.2">
      <c r="D884" s="228"/>
      <c r="E884" s="228"/>
      <c r="F884" s="228"/>
      <c r="J884" s="228"/>
      <c r="K884" s="228"/>
    </row>
    <row r="885" spans="4:11" ht="15.75" customHeight="1" x14ac:dyDescent="0.2">
      <c r="D885" s="228"/>
      <c r="E885" s="228"/>
      <c r="F885" s="228"/>
      <c r="J885" s="228"/>
      <c r="K885" s="228"/>
    </row>
    <row r="886" spans="4:11" ht="15.75" customHeight="1" x14ac:dyDescent="0.2">
      <c r="D886" s="228"/>
      <c r="E886" s="228"/>
      <c r="F886" s="228"/>
      <c r="J886" s="228"/>
      <c r="K886" s="228"/>
    </row>
    <row r="887" spans="4:11" ht="15.75" customHeight="1" x14ac:dyDescent="0.2">
      <c r="D887" s="228"/>
      <c r="E887" s="228"/>
      <c r="F887" s="228"/>
      <c r="J887" s="228"/>
      <c r="K887" s="228"/>
    </row>
    <row r="888" spans="4:11" ht="15.75" customHeight="1" x14ac:dyDescent="0.2">
      <c r="D888" s="228"/>
      <c r="E888" s="228"/>
      <c r="F888" s="228"/>
      <c r="J888" s="228"/>
      <c r="K888" s="228"/>
    </row>
    <row r="889" spans="4:11" ht="15.75" customHeight="1" x14ac:dyDescent="0.2">
      <c r="D889" s="228"/>
      <c r="E889" s="228"/>
      <c r="F889" s="228"/>
      <c r="J889" s="228"/>
      <c r="K889" s="228"/>
    </row>
    <row r="890" spans="4:11" ht="15.75" customHeight="1" x14ac:dyDescent="0.2">
      <c r="D890" s="228"/>
      <c r="E890" s="228"/>
      <c r="F890" s="228"/>
      <c r="J890" s="228"/>
      <c r="K890" s="228"/>
    </row>
    <row r="891" spans="4:11" ht="15.75" customHeight="1" x14ac:dyDescent="0.2">
      <c r="D891" s="228"/>
      <c r="E891" s="228"/>
      <c r="F891" s="228"/>
      <c r="J891" s="228"/>
      <c r="K891" s="228"/>
    </row>
    <row r="892" spans="4:11" ht="15.75" customHeight="1" x14ac:dyDescent="0.2">
      <c r="D892" s="228"/>
      <c r="E892" s="228"/>
      <c r="F892" s="228"/>
      <c r="J892" s="228"/>
      <c r="K892" s="228"/>
    </row>
    <row r="893" spans="4:11" ht="15.75" customHeight="1" x14ac:dyDescent="0.2">
      <c r="D893" s="228"/>
      <c r="E893" s="228"/>
      <c r="F893" s="228"/>
      <c r="J893" s="228"/>
      <c r="K893" s="228"/>
    </row>
    <row r="894" spans="4:11" ht="15.75" customHeight="1" x14ac:dyDescent="0.2">
      <c r="D894" s="228"/>
      <c r="E894" s="228"/>
      <c r="F894" s="228"/>
      <c r="J894" s="228"/>
      <c r="K894" s="228"/>
    </row>
    <row r="895" spans="4:11" ht="15.75" customHeight="1" x14ac:dyDescent="0.2">
      <c r="D895" s="228"/>
      <c r="E895" s="228"/>
      <c r="F895" s="228"/>
      <c r="J895" s="228"/>
      <c r="K895" s="228"/>
    </row>
    <row r="896" spans="4:11" ht="15.75" customHeight="1" x14ac:dyDescent="0.2">
      <c r="D896" s="228"/>
      <c r="E896" s="228"/>
      <c r="F896" s="228"/>
      <c r="J896" s="228"/>
      <c r="K896" s="228"/>
    </row>
    <row r="897" spans="4:11" ht="15.75" customHeight="1" x14ac:dyDescent="0.2">
      <c r="D897" s="228"/>
      <c r="E897" s="228"/>
      <c r="F897" s="228"/>
      <c r="J897" s="228"/>
      <c r="K897" s="228"/>
    </row>
    <row r="898" spans="4:11" ht="15.75" customHeight="1" x14ac:dyDescent="0.2">
      <c r="D898" s="228"/>
      <c r="E898" s="228"/>
      <c r="F898" s="228"/>
      <c r="J898" s="228"/>
      <c r="K898" s="228"/>
    </row>
    <row r="899" spans="4:11" ht="15.75" customHeight="1" x14ac:dyDescent="0.2">
      <c r="D899" s="228"/>
      <c r="E899" s="228"/>
      <c r="F899" s="228"/>
      <c r="J899" s="228"/>
      <c r="K899" s="228"/>
    </row>
    <row r="900" spans="4:11" ht="15.75" customHeight="1" x14ac:dyDescent="0.2">
      <c r="D900" s="228"/>
      <c r="E900" s="228"/>
      <c r="F900" s="228"/>
      <c r="J900" s="228"/>
      <c r="K900" s="228"/>
    </row>
    <row r="901" spans="4:11" ht="15.75" customHeight="1" x14ac:dyDescent="0.2">
      <c r="D901" s="228"/>
      <c r="E901" s="228"/>
      <c r="F901" s="228"/>
      <c r="J901" s="228"/>
      <c r="K901" s="228"/>
    </row>
    <row r="902" spans="4:11" ht="15.75" customHeight="1" x14ac:dyDescent="0.2">
      <c r="D902" s="228"/>
      <c r="E902" s="228"/>
      <c r="F902" s="228"/>
      <c r="J902" s="228"/>
      <c r="K902" s="228"/>
    </row>
    <row r="903" spans="4:11" ht="15.75" customHeight="1" x14ac:dyDescent="0.2">
      <c r="D903" s="228"/>
      <c r="E903" s="228"/>
      <c r="F903" s="228"/>
      <c r="J903" s="228"/>
      <c r="K903" s="228"/>
    </row>
    <row r="904" spans="4:11" ht="15.75" customHeight="1" x14ac:dyDescent="0.2">
      <c r="D904" s="228"/>
      <c r="E904" s="228"/>
      <c r="F904" s="228"/>
      <c r="J904" s="228"/>
      <c r="K904" s="228"/>
    </row>
    <row r="905" spans="4:11" ht="15.75" customHeight="1" x14ac:dyDescent="0.2">
      <c r="D905" s="228"/>
      <c r="E905" s="228"/>
      <c r="F905" s="228"/>
      <c r="J905" s="228"/>
      <c r="K905" s="228"/>
    </row>
    <row r="906" spans="4:11" ht="15.75" customHeight="1" x14ac:dyDescent="0.2">
      <c r="D906" s="228"/>
      <c r="E906" s="228"/>
      <c r="F906" s="228"/>
      <c r="J906" s="228"/>
      <c r="K906" s="228"/>
    </row>
    <row r="907" spans="4:11" ht="15.75" customHeight="1" x14ac:dyDescent="0.2">
      <c r="D907" s="228"/>
      <c r="E907" s="228"/>
      <c r="F907" s="228"/>
      <c r="J907" s="228"/>
      <c r="K907" s="228"/>
    </row>
    <row r="908" spans="4:11" ht="15.75" customHeight="1" x14ac:dyDescent="0.2">
      <c r="D908" s="228"/>
      <c r="E908" s="228"/>
      <c r="F908" s="228"/>
      <c r="J908" s="228"/>
      <c r="K908" s="228"/>
    </row>
    <row r="909" spans="4:11" ht="15.75" customHeight="1" x14ac:dyDescent="0.2">
      <c r="D909" s="228"/>
      <c r="E909" s="228"/>
      <c r="F909" s="228"/>
      <c r="J909" s="228"/>
      <c r="K909" s="228"/>
    </row>
    <row r="910" spans="4:11" ht="15.75" customHeight="1" x14ac:dyDescent="0.2">
      <c r="D910" s="228"/>
      <c r="E910" s="228"/>
      <c r="F910" s="228"/>
      <c r="J910" s="228"/>
      <c r="K910" s="228"/>
    </row>
    <row r="911" spans="4:11" ht="15.75" customHeight="1" x14ac:dyDescent="0.2">
      <c r="D911" s="228"/>
      <c r="E911" s="228"/>
      <c r="F911" s="228"/>
      <c r="J911" s="228"/>
      <c r="K911" s="228"/>
    </row>
    <row r="912" spans="4:11" ht="15.75" customHeight="1" x14ac:dyDescent="0.2">
      <c r="D912" s="228"/>
      <c r="E912" s="228"/>
      <c r="F912" s="228"/>
      <c r="J912" s="228"/>
      <c r="K912" s="228"/>
    </row>
    <row r="913" spans="4:11" ht="15.75" customHeight="1" x14ac:dyDescent="0.2">
      <c r="D913" s="228"/>
      <c r="E913" s="228"/>
      <c r="F913" s="228"/>
      <c r="J913" s="228"/>
      <c r="K913" s="228"/>
    </row>
    <row r="914" spans="4:11" ht="15.75" customHeight="1" x14ac:dyDescent="0.2">
      <c r="D914" s="228"/>
      <c r="E914" s="228"/>
      <c r="F914" s="228"/>
      <c r="J914" s="228"/>
      <c r="K914" s="228"/>
    </row>
    <row r="915" spans="4:11" ht="15.75" customHeight="1" x14ac:dyDescent="0.2">
      <c r="D915" s="228"/>
      <c r="E915" s="228"/>
      <c r="F915" s="228"/>
      <c r="J915" s="228"/>
      <c r="K915" s="228"/>
    </row>
    <row r="916" spans="4:11" ht="15.75" customHeight="1" x14ac:dyDescent="0.2">
      <c r="D916" s="228"/>
      <c r="E916" s="228"/>
      <c r="F916" s="228"/>
      <c r="J916" s="228"/>
      <c r="K916" s="228"/>
    </row>
    <row r="917" spans="4:11" ht="15.75" customHeight="1" x14ac:dyDescent="0.2">
      <c r="D917" s="228"/>
      <c r="E917" s="228"/>
      <c r="F917" s="228"/>
      <c r="J917" s="228"/>
      <c r="K917" s="228"/>
    </row>
    <row r="918" spans="4:11" ht="15.75" customHeight="1" x14ac:dyDescent="0.2">
      <c r="D918" s="228"/>
      <c r="E918" s="228"/>
      <c r="F918" s="228"/>
      <c r="J918" s="228"/>
      <c r="K918" s="228"/>
    </row>
    <row r="919" spans="4:11" ht="15.75" customHeight="1" x14ac:dyDescent="0.2">
      <c r="D919" s="228"/>
      <c r="E919" s="228"/>
      <c r="F919" s="228"/>
      <c r="J919" s="228"/>
      <c r="K919" s="228"/>
    </row>
    <row r="920" spans="4:11" ht="15.75" customHeight="1" x14ac:dyDescent="0.2">
      <c r="D920" s="228"/>
      <c r="E920" s="228"/>
      <c r="F920" s="228"/>
      <c r="J920" s="228"/>
      <c r="K920" s="228"/>
    </row>
    <row r="921" spans="4:11" ht="15.75" customHeight="1" x14ac:dyDescent="0.2">
      <c r="D921" s="228"/>
      <c r="E921" s="228"/>
      <c r="F921" s="228"/>
      <c r="J921" s="228"/>
      <c r="K921" s="228"/>
    </row>
    <row r="922" spans="4:11" ht="15.75" customHeight="1" x14ac:dyDescent="0.2">
      <c r="D922" s="228"/>
      <c r="E922" s="228"/>
      <c r="F922" s="228"/>
      <c r="J922" s="228"/>
      <c r="K922" s="228"/>
    </row>
    <row r="923" spans="4:11" ht="15.75" customHeight="1" x14ac:dyDescent="0.2">
      <c r="D923" s="228"/>
      <c r="E923" s="228"/>
      <c r="F923" s="228"/>
      <c r="J923" s="228"/>
      <c r="K923" s="228"/>
    </row>
    <row r="924" spans="4:11" ht="15.75" customHeight="1" x14ac:dyDescent="0.2">
      <c r="D924" s="228"/>
      <c r="E924" s="228"/>
      <c r="F924" s="228"/>
      <c r="J924" s="228"/>
      <c r="K924" s="228"/>
    </row>
    <row r="925" spans="4:11" ht="15.75" customHeight="1" x14ac:dyDescent="0.2">
      <c r="D925" s="228"/>
      <c r="E925" s="228"/>
      <c r="F925" s="228"/>
      <c r="J925" s="228"/>
      <c r="K925" s="228"/>
    </row>
    <row r="926" spans="4:11" ht="15.75" customHeight="1" x14ac:dyDescent="0.2">
      <c r="D926" s="228"/>
      <c r="E926" s="228"/>
      <c r="F926" s="228"/>
      <c r="J926" s="228"/>
      <c r="K926" s="228"/>
    </row>
    <row r="927" spans="4:11" ht="15.75" customHeight="1" x14ac:dyDescent="0.2">
      <c r="D927" s="228"/>
      <c r="E927" s="228"/>
      <c r="F927" s="228"/>
      <c r="J927" s="228"/>
      <c r="K927" s="228"/>
    </row>
    <row r="928" spans="4:11" ht="15.75" customHeight="1" x14ac:dyDescent="0.2">
      <c r="D928" s="228"/>
      <c r="E928" s="228"/>
      <c r="F928" s="228"/>
      <c r="J928" s="228"/>
      <c r="K928" s="228"/>
    </row>
    <row r="929" spans="4:11" ht="15.75" customHeight="1" x14ac:dyDescent="0.2">
      <c r="D929" s="228"/>
      <c r="E929" s="228"/>
      <c r="F929" s="228"/>
      <c r="J929" s="228"/>
      <c r="K929" s="228"/>
    </row>
    <row r="930" spans="4:11" ht="15.75" customHeight="1" x14ac:dyDescent="0.2">
      <c r="D930" s="228"/>
      <c r="E930" s="228"/>
      <c r="F930" s="228"/>
      <c r="J930" s="228"/>
      <c r="K930" s="228"/>
    </row>
    <row r="931" spans="4:11" ht="15.75" customHeight="1" x14ac:dyDescent="0.2">
      <c r="D931" s="228"/>
      <c r="E931" s="228"/>
      <c r="F931" s="228"/>
      <c r="J931" s="228"/>
      <c r="K931" s="228"/>
    </row>
    <row r="932" spans="4:11" ht="15.75" customHeight="1" x14ac:dyDescent="0.2">
      <c r="D932" s="228"/>
      <c r="E932" s="228"/>
      <c r="F932" s="228"/>
      <c r="J932" s="228"/>
      <c r="K932" s="228"/>
    </row>
    <row r="933" spans="4:11" ht="15.75" customHeight="1" x14ac:dyDescent="0.2">
      <c r="D933" s="228"/>
      <c r="E933" s="228"/>
      <c r="F933" s="228"/>
      <c r="J933" s="228"/>
      <c r="K933" s="228"/>
    </row>
    <row r="934" spans="4:11" ht="15.75" customHeight="1" x14ac:dyDescent="0.2">
      <c r="D934" s="228"/>
      <c r="E934" s="228"/>
      <c r="F934" s="228"/>
      <c r="J934" s="228"/>
      <c r="K934" s="228"/>
    </row>
    <row r="935" spans="4:11" ht="15.75" customHeight="1" x14ac:dyDescent="0.2">
      <c r="D935" s="228"/>
      <c r="E935" s="228"/>
      <c r="F935" s="228"/>
      <c r="J935" s="228"/>
      <c r="K935" s="228"/>
    </row>
    <row r="936" spans="4:11" ht="15.75" customHeight="1" x14ac:dyDescent="0.2">
      <c r="D936" s="228"/>
      <c r="E936" s="228"/>
      <c r="F936" s="228"/>
      <c r="J936" s="228"/>
      <c r="K936" s="228"/>
    </row>
    <row r="937" spans="4:11" ht="15.75" customHeight="1" x14ac:dyDescent="0.2">
      <c r="D937" s="228"/>
      <c r="E937" s="228"/>
      <c r="F937" s="228"/>
      <c r="J937" s="228"/>
      <c r="K937" s="228"/>
    </row>
    <row r="938" spans="4:11" ht="15.75" customHeight="1" x14ac:dyDescent="0.2">
      <c r="D938" s="228"/>
      <c r="E938" s="228"/>
      <c r="F938" s="228"/>
      <c r="J938" s="228"/>
      <c r="K938" s="228"/>
    </row>
    <row r="939" spans="4:11" ht="15.75" customHeight="1" x14ac:dyDescent="0.2">
      <c r="D939" s="228"/>
      <c r="E939" s="228"/>
      <c r="F939" s="228"/>
      <c r="J939" s="228"/>
      <c r="K939" s="228"/>
    </row>
    <row r="940" spans="4:11" ht="15.75" customHeight="1" x14ac:dyDescent="0.2">
      <c r="D940" s="228"/>
      <c r="E940" s="228"/>
      <c r="F940" s="228"/>
      <c r="J940" s="228"/>
      <c r="K940" s="228"/>
    </row>
    <row r="941" spans="4:11" ht="15.75" customHeight="1" x14ac:dyDescent="0.2">
      <c r="D941" s="228"/>
      <c r="E941" s="228"/>
      <c r="F941" s="228"/>
      <c r="J941" s="228"/>
      <c r="K941" s="228"/>
    </row>
    <row r="942" spans="4:11" ht="15.75" customHeight="1" x14ac:dyDescent="0.2">
      <c r="D942" s="228"/>
      <c r="E942" s="228"/>
      <c r="F942" s="228"/>
      <c r="J942" s="228"/>
      <c r="K942" s="228"/>
    </row>
    <row r="943" spans="4:11" ht="15.75" customHeight="1" x14ac:dyDescent="0.2">
      <c r="D943" s="228"/>
      <c r="E943" s="228"/>
      <c r="F943" s="228"/>
      <c r="J943" s="228"/>
      <c r="K943" s="228"/>
    </row>
    <row r="944" spans="4:11" ht="15.75" customHeight="1" x14ac:dyDescent="0.2">
      <c r="D944" s="228"/>
      <c r="E944" s="228"/>
      <c r="F944" s="228"/>
      <c r="J944" s="228"/>
      <c r="K944" s="228"/>
    </row>
    <row r="945" spans="4:11" ht="15.75" customHeight="1" x14ac:dyDescent="0.2">
      <c r="D945" s="228"/>
      <c r="E945" s="228"/>
      <c r="F945" s="228"/>
      <c r="J945" s="228"/>
      <c r="K945" s="228"/>
    </row>
    <row r="946" spans="4:11" ht="15.75" customHeight="1" x14ac:dyDescent="0.2">
      <c r="D946" s="228"/>
      <c r="E946" s="228"/>
      <c r="F946" s="228"/>
      <c r="J946" s="228"/>
      <c r="K946" s="228"/>
    </row>
    <row r="947" spans="4:11" ht="15.75" customHeight="1" x14ac:dyDescent="0.2">
      <c r="D947" s="228"/>
      <c r="E947" s="228"/>
      <c r="F947" s="228"/>
      <c r="J947" s="228"/>
      <c r="K947" s="228"/>
    </row>
    <row r="948" spans="4:11" ht="15.75" customHeight="1" x14ac:dyDescent="0.2">
      <c r="D948" s="228"/>
      <c r="E948" s="228"/>
      <c r="F948" s="228"/>
      <c r="J948" s="228"/>
      <c r="K948" s="228"/>
    </row>
    <row r="949" spans="4:11" ht="15.75" customHeight="1" x14ac:dyDescent="0.2">
      <c r="D949" s="228"/>
      <c r="E949" s="228"/>
      <c r="F949" s="228"/>
      <c r="J949" s="228"/>
      <c r="K949" s="228"/>
    </row>
    <row r="950" spans="4:11" ht="15.75" customHeight="1" x14ac:dyDescent="0.2">
      <c r="D950" s="228"/>
      <c r="E950" s="228"/>
      <c r="F950" s="228"/>
      <c r="J950" s="228"/>
      <c r="K950" s="228"/>
    </row>
    <row r="951" spans="4:11" ht="15.75" customHeight="1" x14ac:dyDescent="0.2">
      <c r="D951" s="228"/>
      <c r="E951" s="228"/>
      <c r="F951" s="228"/>
      <c r="J951" s="228"/>
      <c r="K951" s="228"/>
    </row>
    <row r="952" spans="4:11" ht="15.75" customHeight="1" x14ac:dyDescent="0.2">
      <c r="D952" s="228"/>
      <c r="E952" s="228"/>
      <c r="F952" s="228"/>
      <c r="J952" s="228"/>
      <c r="K952" s="228"/>
    </row>
    <row r="953" spans="4:11" ht="15.75" customHeight="1" x14ac:dyDescent="0.2">
      <c r="D953" s="228"/>
      <c r="E953" s="228"/>
      <c r="F953" s="228"/>
      <c r="J953" s="228"/>
      <c r="K953" s="228"/>
    </row>
    <row r="954" spans="4:11" ht="15.75" customHeight="1" x14ac:dyDescent="0.2">
      <c r="D954" s="228"/>
      <c r="E954" s="228"/>
      <c r="F954" s="228"/>
      <c r="J954" s="228"/>
      <c r="K954" s="228"/>
    </row>
    <row r="955" spans="4:11" ht="15.75" customHeight="1" x14ac:dyDescent="0.2">
      <c r="D955" s="228"/>
      <c r="E955" s="228"/>
      <c r="F955" s="228"/>
      <c r="J955" s="228"/>
      <c r="K955" s="228"/>
    </row>
    <row r="956" spans="4:11" ht="15.75" customHeight="1" x14ac:dyDescent="0.2">
      <c r="D956" s="228"/>
      <c r="E956" s="228"/>
      <c r="F956" s="228"/>
      <c r="J956" s="228"/>
      <c r="K956" s="228"/>
    </row>
    <row r="957" spans="4:11" ht="15.75" customHeight="1" x14ac:dyDescent="0.2">
      <c r="D957" s="228"/>
      <c r="E957" s="228"/>
      <c r="F957" s="228"/>
      <c r="J957" s="228"/>
      <c r="K957" s="228"/>
    </row>
    <row r="958" spans="4:11" ht="15.75" customHeight="1" x14ac:dyDescent="0.2">
      <c r="D958" s="228"/>
      <c r="E958" s="228"/>
      <c r="F958" s="228"/>
      <c r="J958" s="228"/>
      <c r="K958" s="228"/>
    </row>
    <row r="959" spans="4:11" ht="15.75" customHeight="1" x14ac:dyDescent="0.2">
      <c r="D959" s="228"/>
      <c r="E959" s="228"/>
      <c r="F959" s="228"/>
      <c r="J959" s="228"/>
      <c r="K959" s="228"/>
    </row>
    <row r="960" spans="4:11" ht="15.75" customHeight="1" x14ac:dyDescent="0.2">
      <c r="D960" s="228"/>
      <c r="E960" s="228"/>
      <c r="F960" s="228"/>
      <c r="J960" s="228"/>
      <c r="K960" s="228"/>
    </row>
    <row r="961" spans="4:11" ht="15.75" customHeight="1" x14ac:dyDescent="0.2">
      <c r="D961" s="228"/>
      <c r="E961" s="228"/>
      <c r="F961" s="228"/>
      <c r="J961" s="228"/>
      <c r="K961" s="228"/>
    </row>
    <row r="962" spans="4:11" ht="15.75" customHeight="1" x14ac:dyDescent="0.2">
      <c r="D962" s="228"/>
      <c r="E962" s="228"/>
      <c r="F962" s="228"/>
      <c r="J962" s="228"/>
      <c r="K962" s="228"/>
    </row>
    <row r="963" spans="4:11" ht="15.75" customHeight="1" x14ac:dyDescent="0.2">
      <c r="D963" s="228"/>
      <c r="E963" s="228"/>
      <c r="F963" s="228"/>
      <c r="J963" s="228"/>
      <c r="K963" s="228"/>
    </row>
    <row r="964" spans="4:11" ht="15.75" customHeight="1" x14ac:dyDescent="0.2">
      <c r="D964" s="228"/>
      <c r="E964" s="228"/>
      <c r="F964" s="228"/>
      <c r="J964" s="228"/>
      <c r="K964" s="228"/>
    </row>
    <row r="965" spans="4:11" ht="15.75" customHeight="1" x14ac:dyDescent="0.2">
      <c r="D965" s="228"/>
      <c r="E965" s="228"/>
      <c r="F965" s="228"/>
      <c r="J965" s="228"/>
      <c r="K965" s="228"/>
    </row>
    <row r="966" spans="4:11" ht="15.75" customHeight="1" x14ac:dyDescent="0.2">
      <c r="D966" s="228"/>
      <c r="E966" s="228"/>
      <c r="F966" s="228"/>
      <c r="J966" s="228"/>
      <c r="K966" s="228"/>
    </row>
    <row r="967" spans="4:11" ht="15.75" customHeight="1" x14ac:dyDescent="0.2">
      <c r="D967" s="228"/>
      <c r="E967" s="228"/>
      <c r="F967" s="228"/>
      <c r="J967" s="228"/>
      <c r="K967" s="228"/>
    </row>
    <row r="968" spans="4:11" ht="15.75" customHeight="1" x14ac:dyDescent="0.2">
      <c r="D968" s="228"/>
      <c r="E968" s="228"/>
      <c r="F968" s="228"/>
      <c r="J968" s="228"/>
      <c r="K968" s="228"/>
    </row>
    <row r="969" spans="4:11" ht="15.75" customHeight="1" x14ac:dyDescent="0.2">
      <c r="D969" s="228"/>
      <c r="E969" s="228"/>
      <c r="F969" s="228"/>
      <c r="J969" s="228"/>
      <c r="K969" s="228"/>
    </row>
    <row r="970" spans="4:11" ht="15.75" customHeight="1" x14ac:dyDescent="0.2">
      <c r="D970" s="228"/>
      <c r="E970" s="228"/>
      <c r="F970" s="228"/>
      <c r="J970" s="228"/>
      <c r="K970" s="228"/>
    </row>
    <row r="971" spans="4:11" ht="15.75" customHeight="1" x14ac:dyDescent="0.2">
      <c r="D971" s="228"/>
      <c r="E971" s="228"/>
      <c r="F971" s="228"/>
      <c r="J971" s="228"/>
      <c r="K971" s="228"/>
    </row>
    <row r="972" spans="4:11" ht="15.75" customHeight="1" x14ac:dyDescent="0.2">
      <c r="D972" s="228"/>
      <c r="E972" s="228"/>
      <c r="F972" s="228"/>
      <c r="J972" s="228"/>
      <c r="K972" s="228"/>
    </row>
    <row r="973" spans="4:11" ht="15.75" customHeight="1" x14ac:dyDescent="0.2">
      <c r="D973" s="228"/>
      <c r="E973" s="228"/>
      <c r="F973" s="228"/>
      <c r="J973" s="228"/>
      <c r="K973" s="228"/>
    </row>
    <row r="974" spans="4:11" ht="15.75" customHeight="1" x14ac:dyDescent="0.2">
      <c r="D974" s="228"/>
      <c r="E974" s="228"/>
      <c r="F974" s="228"/>
      <c r="J974" s="228"/>
      <c r="K974" s="228"/>
    </row>
    <row r="975" spans="4:11" ht="15.75" customHeight="1" x14ac:dyDescent="0.2">
      <c r="D975" s="228"/>
      <c r="E975" s="228"/>
      <c r="F975" s="228"/>
      <c r="J975" s="228"/>
      <c r="K975" s="228"/>
    </row>
    <row r="976" spans="4:11" ht="15.75" customHeight="1" x14ac:dyDescent="0.2">
      <c r="D976" s="228"/>
      <c r="E976" s="228"/>
      <c r="F976" s="228"/>
      <c r="J976" s="228"/>
      <c r="K976" s="228"/>
    </row>
    <row r="977" spans="4:11" ht="15.75" customHeight="1" x14ac:dyDescent="0.2">
      <c r="D977" s="228"/>
      <c r="E977" s="228"/>
      <c r="F977" s="228"/>
      <c r="J977" s="228"/>
      <c r="K977" s="228"/>
    </row>
    <row r="978" spans="4:11" ht="15.75" customHeight="1" x14ac:dyDescent="0.2">
      <c r="D978" s="228"/>
      <c r="E978" s="228"/>
      <c r="F978" s="228"/>
      <c r="J978" s="228"/>
      <c r="K978" s="228"/>
    </row>
    <row r="979" spans="4:11" ht="15.75" customHeight="1" x14ac:dyDescent="0.2">
      <c r="D979" s="228"/>
      <c r="E979" s="228"/>
      <c r="F979" s="228"/>
      <c r="J979" s="228"/>
      <c r="K979" s="228"/>
    </row>
    <row r="980" spans="4:11" ht="15.75" customHeight="1" x14ac:dyDescent="0.2">
      <c r="D980" s="228"/>
      <c r="E980" s="228"/>
      <c r="F980" s="228"/>
      <c r="J980" s="228"/>
      <c r="K980" s="228"/>
    </row>
    <row r="981" spans="4:11" ht="15.75" customHeight="1" x14ac:dyDescent="0.2">
      <c r="D981" s="228"/>
      <c r="E981" s="228"/>
      <c r="F981" s="228"/>
      <c r="J981" s="228"/>
      <c r="K981" s="228"/>
    </row>
    <row r="982" spans="4:11" ht="15.75" customHeight="1" x14ac:dyDescent="0.2">
      <c r="D982" s="228"/>
      <c r="E982" s="228"/>
      <c r="F982" s="228"/>
      <c r="J982" s="228"/>
      <c r="K982" s="228"/>
    </row>
    <row r="983" spans="4:11" ht="15.75" customHeight="1" x14ac:dyDescent="0.2">
      <c r="D983" s="228"/>
      <c r="E983" s="228"/>
      <c r="F983" s="228"/>
      <c r="J983" s="228"/>
      <c r="K983" s="228"/>
    </row>
    <row r="984" spans="4:11" ht="15.75" customHeight="1" x14ac:dyDescent="0.2">
      <c r="D984" s="228"/>
      <c r="E984" s="228"/>
      <c r="F984" s="228"/>
      <c r="J984" s="228"/>
      <c r="K984" s="228"/>
    </row>
    <row r="985" spans="4:11" ht="15.75" customHeight="1" x14ac:dyDescent="0.2">
      <c r="D985" s="228"/>
      <c r="E985" s="228"/>
      <c r="F985" s="228"/>
      <c r="J985" s="228"/>
      <c r="K985" s="228"/>
    </row>
    <row r="986" spans="4:11" ht="15.75" customHeight="1" x14ac:dyDescent="0.2">
      <c r="D986" s="228"/>
      <c r="E986" s="228"/>
      <c r="F986" s="228"/>
      <c r="J986" s="228"/>
      <c r="K986" s="228"/>
    </row>
    <row r="987" spans="4:11" ht="15.75" customHeight="1" x14ac:dyDescent="0.2">
      <c r="D987" s="228"/>
      <c r="E987" s="228"/>
      <c r="F987" s="228"/>
      <c r="J987" s="228"/>
      <c r="K987" s="228"/>
    </row>
    <row r="988" spans="4:11" ht="15.75" customHeight="1" x14ac:dyDescent="0.2">
      <c r="D988" s="228"/>
      <c r="E988" s="228"/>
      <c r="F988" s="228"/>
      <c r="J988" s="228"/>
      <c r="K988" s="228"/>
    </row>
    <row r="989" spans="4:11" ht="15.75" customHeight="1" x14ac:dyDescent="0.2">
      <c r="D989" s="228"/>
      <c r="E989" s="228"/>
      <c r="F989" s="228"/>
      <c r="J989" s="228"/>
      <c r="K989" s="228"/>
    </row>
    <row r="990" spans="4:11" ht="15.75" customHeight="1" x14ac:dyDescent="0.2">
      <c r="D990" s="228"/>
      <c r="E990" s="228"/>
      <c r="F990" s="228"/>
      <c r="J990" s="228"/>
      <c r="K990" s="228"/>
    </row>
    <row r="991" spans="4:11" ht="15.75" customHeight="1" x14ac:dyDescent="0.2">
      <c r="D991" s="228"/>
      <c r="E991" s="228"/>
      <c r="F991" s="228"/>
      <c r="J991" s="228"/>
      <c r="K991" s="228"/>
    </row>
    <row r="992" spans="4:11" ht="15.75" customHeight="1" x14ac:dyDescent="0.2">
      <c r="D992" s="228"/>
      <c r="E992" s="228"/>
      <c r="F992" s="228"/>
      <c r="J992" s="228"/>
      <c r="K992" s="228"/>
    </row>
    <row r="993" spans="4:11" ht="15.75" customHeight="1" x14ac:dyDescent="0.2">
      <c r="D993" s="228"/>
      <c r="E993" s="228"/>
      <c r="F993" s="228"/>
      <c r="J993" s="228"/>
      <c r="K993" s="228"/>
    </row>
    <row r="994" spans="4:11" ht="15.75" customHeight="1" x14ac:dyDescent="0.2">
      <c r="D994" s="228"/>
      <c r="E994" s="228"/>
      <c r="F994" s="228"/>
      <c r="J994" s="228"/>
      <c r="K994" s="228"/>
    </row>
    <row r="995" spans="4:11" ht="15.75" customHeight="1" x14ac:dyDescent="0.2">
      <c r="D995" s="228"/>
      <c r="E995" s="228"/>
      <c r="F995" s="228"/>
      <c r="J995" s="228"/>
      <c r="K995" s="228"/>
    </row>
    <row r="996" spans="4:11" ht="15.75" customHeight="1" x14ac:dyDescent="0.2">
      <c r="D996" s="228"/>
      <c r="E996" s="228"/>
      <c r="F996" s="228"/>
      <c r="J996" s="228"/>
      <c r="K996" s="228"/>
    </row>
    <row r="997" spans="4:11" ht="15.75" customHeight="1" x14ac:dyDescent="0.2">
      <c r="D997" s="228"/>
      <c r="E997" s="228"/>
      <c r="F997" s="228"/>
      <c r="J997" s="228"/>
      <c r="K997" s="228"/>
    </row>
    <row r="998" spans="4:11" ht="15.75" customHeight="1" x14ac:dyDescent="0.2">
      <c r="D998" s="228"/>
      <c r="E998" s="228"/>
      <c r="F998" s="228"/>
      <c r="J998" s="228"/>
      <c r="K998" s="228"/>
    </row>
    <row r="999" spans="4:11" ht="15.75" customHeight="1" x14ac:dyDescent="0.2">
      <c r="D999" s="228"/>
      <c r="E999" s="228"/>
      <c r="F999" s="228"/>
      <c r="J999" s="228"/>
      <c r="K999" s="228"/>
    </row>
    <row r="1000" spans="4:11" ht="15.75" customHeight="1" x14ac:dyDescent="0.2">
      <c r="D1000" s="228"/>
      <c r="E1000" s="228"/>
      <c r="F1000" s="228"/>
      <c r="J1000" s="228"/>
      <c r="K1000" s="228"/>
    </row>
  </sheetData>
  <mergeCells count="4">
    <mergeCell ref="F1:I1"/>
    <mergeCell ref="B4:B13"/>
    <mergeCell ref="F21:I21"/>
    <mergeCell ref="B24:B33"/>
  </mergeCells>
  <pageMargins left="0.7" right="0.7" top="0.75" bottom="0.75" header="0.3" footer="0.3"/>
  <pageSetup scale="62" orientation="portrait" horizontalDpi="0" verticalDpi="0" r:id="rId1"/>
  <headerFooter>
    <oddHeader>&amp;L&amp;"Times New Roman,Regular"Example Field Map - Plan (TOP), Actual (BOTTOM)&amp;R&amp;"Times New Roman,Bold"3-10</oddHead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Title Page</vt:lpstr>
      <vt:lpstr>Workbook Instructions</vt:lpstr>
      <vt:lpstr>Projected Shares</vt:lpstr>
      <vt:lpstr>Target CSA Variety and Timing</vt:lpstr>
      <vt:lpstr>Crop Plan</vt:lpstr>
      <vt:lpstr>Harvest Log</vt:lpstr>
      <vt:lpstr>Historical Field Rot-Map</vt:lpstr>
      <vt:lpstr>Historical Field Rot-List</vt:lpstr>
      <vt:lpstr>Example Field Map</vt:lpstr>
      <vt:lpstr>Calendar - Field Prep</vt:lpstr>
      <vt:lpstr>Calendar - Greenhouse</vt:lpstr>
      <vt:lpstr>Calendar - Planting</vt:lpstr>
      <vt:lpstr>'Calendar - Greenhouse'!Print_Area</vt:lpstr>
      <vt:lpstr>'Historical Field Rot-List'!Print_Area</vt:lpstr>
      <vt:lpstr>'Historical Field Rot-Map'!Print_Area</vt:lpstr>
      <vt:lpstr>'Calendar - Greenhouse'!Print_Titles</vt:lpstr>
      <vt:lpstr>'Historical Field Rot-Map'!Print_Titles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KDurbin</dc:creator>
  <cp:lastModifiedBy>Durbin, Kristi D.</cp:lastModifiedBy>
  <cp:lastPrinted>2021-10-19T14:40:37Z</cp:lastPrinted>
  <dcterms:created xsi:type="dcterms:W3CDTF">2021-01-06T21:45:26Z</dcterms:created>
  <dcterms:modified xsi:type="dcterms:W3CDTF">2022-09-07T00:35:51Z</dcterms:modified>
</cp:coreProperties>
</file>